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15" windowHeight="11820" activeTab="0"/>
  </bookViews>
  <sheets>
    <sheet name="PAX" sheetId="1" r:id="rId1"/>
    <sheet name="PAX LLEG Y SAL" sheetId="2" r:id="rId2"/>
    <sheet name="PAX X TERMINAL" sheetId="3" r:id="rId3"/>
    <sheet name="OPX" sheetId="4" r:id="rId4"/>
    <sheet name="OPX COMERCIALES" sheetId="5" r:id="rId5"/>
    <sheet name="OPX X ORIGEN Y TIPO" sheetId="6" r:id="rId6"/>
    <sheet name="CARGA" sheetId="7" r:id="rId7"/>
    <sheet name="CARGA X TERMINAL" sheetId="8" r:id="rId8"/>
  </sheets>
  <definedNames>
    <definedName name="_xlnm.Print_Area" localSheetId="4">'OPX COMERCIALES'!$A$2:$O$19</definedName>
  </definedNames>
  <calcPr fullCalcOnLoad="1"/>
</workbook>
</file>

<file path=xl/sharedStrings.xml><?xml version="1.0" encoding="utf-8"?>
<sst xmlns="http://schemas.openxmlformats.org/spreadsheetml/2006/main" count="286" uniqueCount="71">
  <si>
    <t>VAR. %</t>
  </si>
  <si>
    <t>NAL</t>
  </si>
  <si>
    <t>INT</t>
  </si>
  <si>
    <t>Total</t>
  </si>
  <si>
    <t>Nacional</t>
  </si>
  <si>
    <t>Internacional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</si>
  <si>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</si>
  <si>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</si>
  <si>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</si>
  <si>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</si>
  <si>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</si>
  <si>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</si>
  <si>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</si>
  <si>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</si>
  <si>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</si>
  <si>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</si>
  <si>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</si>
  <si>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</si>
  <si>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Subtotal</t>
  </si>
  <si>
    <t>Pasajeros Comerciales</t>
  </si>
  <si>
    <t>Variación Porcentual</t>
  </si>
  <si>
    <t>Internancional</t>
  </si>
  <si>
    <t>llegadas</t>
  </si>
  <si>
    <t>salidas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</si>
  <si>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</si>
  <si>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</si>
  <si>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</si>
  <si>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</si>
  <si>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</si>
  <si>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</si>
  <si>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</si>
  <si>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</si>
  <si>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</si>
  <si>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</si>
  <si>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</si>
  <si>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</si>
  <si>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Terminal 1</t>
  </si>
  <si>
    <t>Terminal 2</t>
  </si>
  <si>
    <t>Totales</t>
  </si>
  <si>
    <t>TOTAL</t>
  </si>
  <si>
    <t xml:space="preserve">O P E R A C I O N E S </t>
  </si>
  <si>
    <t>Llegadas</t>
  </si>
  <si>
    <t>Salidas</t>
  </si>
  <si>
    <t>NACIONAL</t>
  </si>
  <si>
    <t>INTERNACIONAL</t>
  </si>
  <si>
    <t>Comercial (Pax)</t>
  </si>
  <si>
    <t>Comercial</t>
  </si>
  <si>
    <t>Aviación</t>
  </si>
  <si>
    <t>Pax</t>
  </si>
  <si>
    <t>Carga</t>
  </si>
  <si>
    <t>General</t>
  </si>
  <si>
    <t>Nac.</t>
  </si>
  <si>
    <t>Int.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</si>
  <si>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</si>
  <si>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</si>
  <si>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</si>
  <si>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</si>
  <si>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</si>
  <si>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</si>
  <si>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</si>
  <si>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</si>
  <si>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</si>
  <si>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</si>
  <si>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</si>
  <si>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</si>
  <si>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CARGA EN TONELADAS</t>
  </si>
  <si>
    <t xml:space="preserve">NAC </t>
  </si>
  <si>
    <t>INTER</t>
  </si>
  <si>
    <t xml:space="preserve">CARGA EN TONELADAS </t>
  </si>
  <si>
    <t>T1</t>
  </si>
  <si>
    <t>T2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</si>
</sst>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&quot;$&quot;#,##0"/>
    <numFmt numFmtId="166" formatCode="0.0"/>
    <numFmt numFmtId="167" formatCode="_-* #,##0.0_-;\-* #,##0.0_-;_-* &quot;-&quot;??_-;_-@_-"/>
    <numFmt numFmtId="168" formatCode="_-* #,##0_-;\-* #,##0_-;_-* &quot;-&quot;??_-;_-@_-"/>
    <numFmt numFmtId="169" formatCode="_-[$€-2]* #,##0.00_-;\-[$€-2]* #,##0.00_-;_-[$€-2]* &quot;-&quot;??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sz val="10"/>
      <color indexed="8"/>
      <name val="Calibri"/>
      <family val="2"/>
    </font>
    <font>
      <b/>
      <sz val="18"/>
      <color indexed="8"/>
      <name val="Arial"/>
      <family val="2"/>
    </font>
    <font>
      <b/>
      <sz val="14"/>
      <color indexed="9"/>
      <name val="Calibri"/>
      <family val="2"/>
    </font>
    <font>
      <sz val="11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indexed="17"/>
      <name val="Arial"/>
      <family val="2"/>
    </font>
    <font>
      <sz val="10"/>
      <color indexed="8"/>
      <name val="MS Sans Serif"/>
      <family val="2"/>
    </font>
    <font>
      <b/>
      <i/>
      <sz val="8"/>
      <color indexed="9"/>
      <name val="Arial"/>
      <family val="2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006100"/>
      <name val="Arial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0"/>
      <name val="Arial"/>
      <family val="2"/>
    </font>
    <font>
      <b/>
      <i/>
      <sz val="8"/>
      <color theme="0"/>
      <name val="Arial"/>
      <family val="2"/>
    </font>
    <font>
      <sz val="10"/>
      <color theme="0"/>
      <name val="Arial"/>
      <family val="2"/>
    </font>
    <font>
      <b/>
      <sz val="14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rgb="FFEDF6F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9EFF7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/>
        <bgColor indexed="64"/>
      </patternFill>
    </fill>
    <fill>
      <patternFill patternType="gray0625">
        <fgColor indexed="46"/>
        <bgColor theme="6" tint="0.5999900102615356"/>
      </patternFill>
    </fill>
    <fill>
      <patternFill patternType="gray0625">
        <fgColor indexed="24"/>
        <bgColor theme="6" tint="0.5999900102615356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 style="thin"/>
      <bottom style="double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0" applyNumberFormat="0" applyBorder="0" applyAlignment="0" applyProtection="0"/>
    <xf numFmtId="0" fontId="38" fillId="21" borderId="0" applyNumberFormat="0" applyBorder="0" applyAlignment="0" applyProtection="0"/>
    <xf numFmtId="0" fontId="39" fillId="22" borderId="1" applyNumberFormat="0" applyAlignment="0" applyProtection="0"/>
    <xf numFmtId="0" fontId="40" fillId="23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3" fillId="30" borderId="1" applyNumberFormat="0" applyAlignment="0" applyProtection="0"/>
    <xf numFmtId="169" fontId="3" fillId="0" borderId="0" applyFont="0" applyFill="0" applyBorder="0" applyAlignment="0" applyProtection="0"/>
    <xf numFmtId="0" fontId="44" fillId="31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 vertical="top"/>
      <protection/>
    </xf>
    <xf numFmtId="0" fontId="9" fillId="0" borderId="0">
      <alignment/>
      <protection/>
    </xf>
    <xf numFmtId="0" fontId="4" fillId="0" borderId="0">
      <alignment vertical="top"/>
      <protection/>
    </xf>
    <xf numFmtId="0" fontId="3" fillId="0" borderId="0">
      <alignment/>
      <protection/>
    </xf>
    <xf numFmtId="0" fontId="4" fillId="0" borderId="0">
      <alignment vertical="top"/>
      <protection/>
    </xf>
    <xf numFmtId="0" fontId="9" fillId="0" borderId="0">
      <alignment/>
      <protection/>
    </xf>
    <xf numFmtId="0" fontId="3" fillId="0" borderId="0">
      <alignment/>
      <protection/>
    </xf>
    <xf numFmtId="0" fontId="0" fillId="33" borderId="4" applyNumberFormat="0" applyFont="0" applyAlignment="0" applyProtection="0"/>
    <xf numFmtId="9" fontId="0" fillId="0" borderId="0" applyFont="0" applyFill="0" applyBorder="0" applyAlignment="0" applyProtection="0"/>
    <xf numFmtId="0" fontId="46" fillId="22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162">
    <xf numFmtId="0" fontId="0" fillId="0" borderId="0" xfId="0" applyFont="1" applyAlignment="1">
      <alignment/>
    </xf>
    <xf numFmtId="0" fontId="36" fillId="34" borderId="0" xfId="41" applyFill="1" applyBorder="1" applyAlignment="1">
      <alignment/>
    </xf>
    <xf numFmtId="0" fontId="3" fillId="0" borderId="0" xfId="58">
      <alignment/>
      <protection/>
    </xf>
    <xf numFmtId="0" fontId="36" fillId="34" borderId="0" xfId="41" applyFill="1" applyBorder="1" applyAlignment="1">
      <alignment horizontal="center"/>
    </xf>
    <xf numFmtId="0" fontId="0" fillId="35" borderId="0" xfId="15" applyFill="1" applyBorder="1" applyAlignment="1">
      <alignment horizontal="left"/>
    </xf>
    <xf numFmtId="3" fontId="0" fillId="35" borderId="0" xfId="15" applyNumberFormat="1" applyFill="1" applyAlignment="1">
      <alignment/>
    </xf>
    <xf numFmtId="3" fontId="0" fillId="35" borderId="0" xfId="15" applyNumberFormat="1" applyFill="1" applyBorder="1" applyAlignment="1">
      <alignment/>
    </xf>
    <xf numFmtId="164" fontId="0" fillId="35" borderId="0" xfId="15" applyNumberFormat="1" applyFill="1" applyBorder="1" applyAlignment="1">
      <alignment/>
    </xf>
    <xf numFmtId="165" fontId="3" fillId="0" borderId="0" xfId="58" applyNumberFormat="1">
      <alignment/>
      <protection/>
    </xf>
    <xf numFmtId="0" fontId="36" fillId="34" borderId="10" xfId="41" applyFill="1" applyBorder="1" applyAlignment="1">
      <alignment/>
    </xf>
    <xf numFmtId="3" fontId="36" fillId="34" borderId="11" xfId="41" applyNumberFormat="1" applyFill="1" applyBorder="1" applyAlignment="1">
      <alignment/>
    </xf>
    <xf numFmtId="166" fontId="36" fillId="34" borderId="0" xfId="41" applyNumberFormat="1" applyFill="1" applyBorder="1" applyAlignment="1">
      <alignment/>
    </xf>
    <xf numFmtId="0" fontId="36" fillId="34" borderId="12" xfId="41" applyFill="1" applyBorder="1" applyAlignment="1">
      <alignment/>
    </xf>
    <xf numFmtId="3" fontId="36" fillId="34" borderId="0" xfId="41" applyNumberFormat="1" applyFill="1" applyBorder="1" applyAlignment="1">
      <alignment/>
    </xf>
    <xf numFmtId="3" fontId="3" fillId="0" borderId="0" xfId="58" applyNumberFormat="1">
      <alignment/>
      <protection/>
    </xf>
    <xf numFmtId="0" fontId="36" fillId="34" borderId="13" xfId="41" applyFill="1" applyBorder="1" applyAlignment="1">
      <alignment/>
    </xf>
    <xf numFmtId="3" fontId="36" fillId="34" borderId="14" xfId="41" applyNumberFormat="1" applyFill="1" applyBorder="1" applyAlignment="1">
      <alignment/>
    </xf>
    <xf numFmtId="164" fontId="36" fillId="34" borderId="14" xfId="41" applyNumberFormat="1" applyFill="1" applyBorder="1" applyAlignment="1">
      <alignment/>
    </xf>
    <xf numFmtId="0" fontId="3" fillId="36" borderId="0" xfId="58" applyFill="1">
      <alignment/>
      <protection/>
    </xf>
    <xf numFmtId="3" fontId="3" fillId="36" borderId="0" xfId="58" applyNumberFormat="1" applyFill="1">
      <alignment/>
      <protection/>
    </xf>
    <xf numFmtId="1" fontId="3" fillId="0" borderId="0" xfId="58" applyNumberFormat="1">
      <alignment/>
      <protection/>
    </xf>
    <xf numFmtId="164" fontId="3" fillId="0" borderId="0" xfId="58" applyNumberFormat="1">
      <alignment/>
      <protection/>
    </xf>
    <xf numFmtId="167" fontId="3" fillId="0" borderId="0" xfId="50" applyNumberFormat="1" applyFont="1" applyAlignment="1">
      <alignment/>
    </xf>
    <xf numFmtId="168" fontId="3" fillId="0" borderId="0" xfId="50" applyNumberFormat="1" applyFont="1" applyAlignment="1">
      <alignment/>
    </xf>
    <xf numFmtId="1" fontId="3" fillId="0" borderId="0" xfId="58" applyNumberFormat="1" applyFont="1">
      <alignment/>
      <protection/>
    </xf>
    <xf numFmtId="0" fontId="3" fillId="0" borderId="0" xfId="58" applyFont="1">
      <alignment/>
      <protection/>
    </xf>
    <xf numFmtId="168" fontId="3" fillId="0" borderId="0" xfId="58" applyNumberFormat="1">
      <alignment/>
      <protection/>
    </xf>
    <xf numFmtId="0" fontId="4" fillId="0" borderId="0" xfId="62">
      <alignment vertical="top"/>
      <protection/>
    </xf>
    <xf numFmtId="0" fontId="36" fillId="24" borderId="0" xfId="41" applyBorder="1" applyAlignment="1">
      <alignment/>
    </xf>
    <xf numFmtId="0" fontId="36" fillId="24" borderId="0" xfId="41" applyBorder="1" applyAlignment="1">
      <alignment horizontal="right"/>
    </xf>
    <xf numFmtId="0" fontId="36" fillId="24" borderId="0" xfId="41" applyBorder="1" applyAlignment="1">
      <alignment horizontal="center"/>
    </xf>
    <xf numFmtId="0" fontId="0" fillId="37" borderId="0" xfId="15" applyFill="1" applyBorder="1" applyAlignment="1">
      <alignment horizontal="left"/>
    </xf>
    <xf numFmtId="3" fontId="53" fillId="37" borderId="0" xfId="15" applyNumberFormat="1" applyFont="1" applyFill="1" applyAlignment="1">
      <alignment horizontal="right"/>
    </xf>
    <xf numFmtId="3" fontId="53" fillId="37" borderId="0" xfId="15" applyNumberFormat="1" applyFont="1" applyFill="1" applyBorder="1" applyAlignment="1">
      <alignment horizontal="right"/>
    </xf>
    <xf numFmtId="3" fontId="53" fillId="38" borderId="0" xfId="15" applyNumberFormat="1" applyFont="1" applyFill="1" applyAlignment="1">
      <alignment horizontal="right"/>
    </xf>
    <xf numFmtId="4" fontId="53" fillId="37" borderId="0" xfId="15" applyNumberFormat="1" applyFont="1" applyFill="1" applyAlignment="1">
      <alignment horizontal="right"/>
    </xf>
    <xf numFmtId="4" fontId="53" fillId="37" borderId="0" xfId="15" applyNumberFormat="1" applyFont="1" applyFill="1" applyBorder="1" applyAlignment="1">
      <alignment horizontal="right"/>
    </xf>
    <xf numFmtId="3" fontId="0" fillId="37" borderId="0" xfId="15" applyNumberFormat="1" applyFill="1" applyAlignment="1">
      <alignment/>
    </xf>
    <xf numFmtId="3" fontId="0" fillId="37" borderId="0" xfId="15" applyNumberFormat="1" applyFill="1" applyBorder="1" applyAlignment="1">
      <alignment/>
    </xf>
    <xf numFmtId="3" fontId="53" fillId="38" borderId="0" xfId="15" applyNumberFormat="1" applyFont="1" applyFill="1" applyBorder="1" applyAlignment="1">
      <alignment horizontal="right"/>
    </xf>
    <xf numFmtId="3" fontId="36" fillId="24" borderId="0" xfId="41" applyNumberFormat="1" applyBorder="1" applyAlignment="1">
      <alignment/>
    </xf>
    <xf numFmtId="4" fontId="36" fillId="24" borderId="0" xfId="41" applyNumberFormat="1" applyBorder="1" applyAlignment="1">
      <alignment/>
    </xf>
    <xf numFmtId="3" fontId="4" fillId="0" borderId="0" xfId="62" applyNumberFormat="1">
      <alignment vertical="top"/>
      <protection/>
    </xf>
    <xf numFmtId="0" fontId="36" fillId="24" borderId="15" xfId="41" applyBorder="1" applyAlignment="1">
      <alignment vertical="top"/>
    </xf>
    <xf numFmtId="0" fontId="36" fillId="24" borderId="16" xfId="41" applyBorder="1" applyAlignment="1">
      <alignment vertical="top"/>
    </xf>
    <xf numFmtId="0" fontId="36" fillId="24" borderId="17" xfId="41" applyBorder="1" applyAlignment="1">
      <alignment horizontal="right" vertical="top"/>
    </xf>
    <xf numFmtId="0" fontId="36" fillId="24" borderId="14" xfId="41" applyBorder="1" applyAlignment="1">
      <alignment horizontal="right" vertical="top"/>
    </xf>
    <xf numFmtId="0" fontId="0" fillId="37" borderId="16" xfId="15" applyFont="1" applyFill="1" applyBorder="1" applyAlignment="1">
      <alignment vertical="top"/>
    </xf>
    <xf numFmtId="3" fontId="0" fillId="37" borderId="16" xfId="23" applyNumberFormat="1" applyFont="1" applyFill="1" applyBorder="1" applyAlignment="1">
      <alignment vertical="top"/>
    </xf>
    <xf numFmtId="3" fontId="0" fillId="37" borderId="0" xfId="23" applyNumberFormat="1" applyFont="1" applyFill="1" applyBorder="1" applyAlignment="1">
      <alignment vertical="top"/>
    </xf>
    <xf numFmtId="3" fontId="0" fillId="37" borderId="18" xfId="23" applyNumberFormat="1" applyFont="1" applyFill="1" applyBorder="1" applyAlignment="1">
      <alignment vertical="top"/>
    </xf>
    <xf numFmtId="0" fontId="36" fillId="24" borderId="19" xfId="41" applyBorder="1" applyAlignment="1">
      <alignment vertical="top"/>
    </xf>
    <xf numFmtId="3" fontId="36" fillId="24" borderId="20" xfId="41" applyNumberFormat="1" applyBorder="1" applyAlignment="1">
      <alignment vertical="top"/>
    </xf>
    <xf numFmtId="3" fontId="36" fillId="24" borderId="21" xfId="41" applyNumberFormat="1" applyBorder="1" applyAlignment="1">
      <alignment vertical="top"/>
    </xf>
    <xf numFmtId="3" fontId="36" fillId="24" borderId="22" xfId="41" applyNumberFormat="1" applyBorder="1" applyAlignment="1">
      <alignment vertical="top"/>
    </xf>
    <xf numFmtId="0" fontId="0" fillId="0" borderId="0" xfId="0" applyAlignment="1">
      <alignment vertical="top"/>
    </xf>
    <xf numFmtId="3" fontId="0" fillId="0" borderId="0" xfId="0" applyNumberFormat="1" applyAlignment="1">
      <alignment/>
    </xf>
    <xf numFmtId="3" fontId="0" fillId="37" borderId="15" xfId="23" applyNumberFormat="1" applyFont="1" applyFill="1" applyBorder="1" applyAlignment="1">
      <alignment vertical="top"/>
    </xf>
    <xf numFmtId="3" fontId="0" fillId="37" borderId="23" xfId="23" applyNumberFormat="1" applyFont="1" applyFill="1" applyBorder="1" applyAlignment="1">
      <alignment vertical="top"/>
    </xf>
    <xf numFmtId="0" fontId="36" fillId="24" borderId="20" xfId="41" applyBorder="1" applyAlignment="1">
      <alignment vertical="top"/>
    </xf>
    <xf numFmtId="0" fontId="36" fillId="26" borderId="0" xfId="43" applyBorder="1" applyAlignment="1">
      <alignment/>
    </xf>
    <xf numFmtId="0" fontId="3" fillId="0" borderId="0" xfId="63">
      <alignment/>
      <protection/>
    </xf>
    <xf numFmtId="0" fontId="36" fillId="26" borderId="0" xfId="43" applyBorder="1" applyAlignment="1">
      <alignment horizontal="center"/>
    </xf>
    <xf numFmtId="0" fontId="0" fillId="37" borderId="0" xfId="17" applyFont="1" applyFill="1" applyBorder="1" applyAlignment="1">
      <alignment horizontal="left"/>
    </xf>
    <xf numFmtId="3" fontId="0" fillId="37" borderId="0" xfId="17" applyNumberFormat="1" applyFont="1" applyFill="1" applyBorder="1" applyAlignment="1">
      <alignment/>
    </xf>
    <xf numFmtId="166" fontId="0" fillId="37" borderId="0" xfId="17" applyNumberFormat="1" applyFont="1" applyFill="1" applyBorder="1" applyAlignment="1">
      <alignment/>
    </xf>
    <xf numFmtId="3" fontId="0" fillId="37" borderId="0" xfId="17" applyNumberFormat="1" applyFont="1" applyFill="1" applyAlignment="1">
      <alignment/>
    </xf>
    <xf numFmtId="3" fontId="3" fillId="0" borderId="0" xfId="63" applyNumberFormat="1">
      <alignment/>
      <protection/>
    </xf>
    <xf numFmtId="2" fontId="3" fillId="0" borderId="0" xfId="63" applyNumberFormat="1">
      <alignment/>
      <protection/>
    </xf>
    <xf numFmtId="3" fontId="0" fillId="37" borderId="0" xfId="17" applyNumberFormat="1" applyFont="1" applyFill="1" applyAlignment="1">
      <alignment horizontal="right"/>
    </xf>
    <xf numFmtId="1" fontId="3" fillId="0" borderId="0" xfId="63" applyNumberFormat="1">
      <alignment/>
      <protection/>
    </xf>
    <xf numFmtId="3" fontId="36" fillId="26" borderId="0" xfId="43" applyNumberFormat="1" applyBorder="1" applyAlignment="1">
      <alignment horizontal="right"/>
    </xf>
    <xf numFmtId="166" fontId="36" fillId="26" borderId="0" xfId="43" applyNumberFormat="1" applyBorder="1" applyAlignment="1">
      <alignment/>
    </xf>
    <xf numFmtId="0" fontId="3" fillId="37" borderId="0" xfId="63" applyFill="1">
      <alignment/>
      <protection/>
    </xf>
    <xf numFmtId="3" fontId="36" fillId="26" borderId="0" xfId="43" applyNumberFormat="1" applyBorder="1" applyAlignment="1">
      <alignment/>
    </xf>
    <xf numFmtId="0" fontId="3" fillId="0" borderId="0" xfId="63" applyFont="1">
      <alignment/>
      <protection/>
    </xf>
    <xf numFmtId="0" fontId="3" fillId="0" borderId="0" xfId="63" applyAlignment="1">
      <alignment horizontal="center"/>
      <protection/>
    </xf>
    <xf numFmtId="3" fontId="3" fillId="0" borderId="0" xfId="59" applyNumberFormat="1">
      <alignment/>
      <protection/>
    </xf>
    <xf numFmtId="0" fontId="3" fillId="0" borderId="0" xfId="59">
      <alignment/>
      <protection/>
    </xf>
    <xf numFmtId="3" fontId="0" fillId="37" borderId="0" xfId="17" applyNumberFormat="1" applyFont="1" applyFill="1" applyBorder="1" applyAlignment="1">
      <alignment horizontal="right"/>
    </xf>
    <xf numFmtId="3" fontId="10" fillId="0" borderId="0" xfId="63" applyNumberFormat="1" applyFont="1" applyBorder="1">
      <alignment/>
      <protection/>
    </xf>
    <xf numFmtId="1" fontId="3" fillId="0" borderId="0" xfId="59" applyNumberFormat="1">
      <alignment/>
      <protection/>
    </xf>
    <xf numFmtId="2" fontId="3" fillId="0" borderId="0" xfId="59" applyNumberFormat="1">
      <alignment/>
      <protection/>
    </xf>
    <xf numFmtId="166" fontId="3" fillId="0" borderId="0" xfId="59" applyNumberFormat="1">
      <alignment/>
      <protection/>
    </xf>
    <xf numFmtId="164" fontId="36" fillId="26" borderId="0" xfId="43" applyNumberFormat="1" applyBorder="1" applyAlignment="1">
      <alignment/>
    </xf>
    <xf numFmtId="0" fontId="3" fillId="0" borderId="0" xfId="63" applyAlignment="1">
      <alignment vertical="center"/>
      <protection/>
    </xf>
    <xf numFmtId="0" fontId="11" fillId="0" borderId="0" xfId="63" applyFont="1" applyFill="1" applyBorder="1" applyAlignment="1">
      <alignment horizontal="left"/>
      <protection/>
    </xf>
    <xf numFmtId="3" fontId="4" fillId="0" borderId="0" xfId="63" applyNumberFormat="1" applyFont="1" applyFill="1" applyBorder="1" applyAlignment="1">
      <alignment/>
      <protection/>
    </xf>
    <xf numFmtId="0" fontId="3" fillId="0" borderId="0" xfId="63" applyFill="1">
      <alignment/>
      <protection/>
    </xf>
    <xf numFmtId="0" fontId="3" fillId="0" borderId="0" xfId="66" applyFont="1" applyAlignment="1">
      <alignment vertical="center"/>
      <protection/>
    </xf>
    <xf numFmtId="0" fontId="3" fillId="0" borderId="0" xfId="66" applyAlignment="1">
      <alignment vertical="center"/>
      <protection/>
    </xf>
    <xf numFmtId="0" fontId="54" fillId="39" borderId="24" xfId="65" applyFont="1" applyFill="1" applyBorder="1" applyAlignment="1">
      <alignment vertical="center"/>
      <protection/>
    </xf>
    <xf numFmtId="0" fontId="3" fillId="0" borderId="0" xfId="66" applyFont="1" applyAlignment="1">
      <alignment horizontal="center" vertical="center"/>
      <protection/>
    </xf>
    <xf numFmtId="0" fontId="54" fillId="39" borderId="25" xfId="65" applyFont="1" applyFill="1" applyBorder="1" applyAlignment="1">
      <alignment vertical="center"/>
      <protection/>
    </xf>
    <xf numFmtId="0" fontId="55" fillId="39" borderId="17" xfId="65" applyFont="1" applyFill="1" applyBorder="1" applyAlignment="1">
      <alignment horizontal="center" vertical="center"/>
      <protection/>
    </xf>
    <xf numFmtId="0" fontId="55" fillId="39" borderId="14" xfId="65" applyFont="1" applyFill="1" applyBorder="1" applyAlignment="1">
      <alignment horizontal="center" vertical="center"/>
      <protection/>
    </xf>
    <xf numFmtId="0" fontId="55" fillId="39" borderId="26" xfId="65" applyFont="1" applyFill="1" applyBorder="1" applyAlignment="1">
      <alignment horizontal="center" vertical="center"/>
      <protection/>
    </xf>
    <xf numFmtId="0" fontId="16" fillId="40" borderId="24" xfId="65" applyFont="1" applyFill="1" applyBorder="1" applyAlignment="1">
      <alignment horizontal="center" vertical="center"/>
      <protection/>
    </xf>
    <xf numFmtId="4" fontId="17" fillId="40" borderId="15" xfId="65" applyNumberFormat="1" applyFont="1" applyFill="1" applyBorder="1" applyAlignment="1">
      <alignment vertical="center"/>
      <protection/>
    </xf>
    <xf numFmtId="4" fontId="17" fillId="40" borderId="23" xfId="65" applyNumberFormat="1" applyFont="1" applyFill="1" applyBorder="1" applyAlignment="1">
      <alignment vertical="center"/>
      <protection/>
    </xf>
    <xf numFmtId="4" fontId="17" fillId="40" borderId="27" xfId="65" applyNumberFormat="1" applyFont="1" applyFill="1" applyBorder="1" applyAlignment="1">
      <alignment vertical="center"/>
      <protection/>
    </xf>
    <xf numFmtId="4" fontId="17" fillId="40" borderId="16" xfId="65" applyNumberFormat="1" applyFont="1" applyFill="1" applyBorder="1" applyAlignment="1">
      <alignment vertical="center"/>
      <protection/>
    </xf>
    <xf numFmtId="4" fontId="17" fillId="40" borderId="18" xfId="65" applyNumberFormat="1" applyFont="1" applyFill="1" applyBorder="1" applyAlignment="1">
      <alignment vertical="center"/>
      <protection/>
    </xf>
    <xf numFmtId="4" fontId="3" fillId="0" borderId="0" xfId="66" applyNumberFormat="1" applyAlignment="1">
      <alignment vertical="center"/>
      <protection/>
    </xf>
    <xf numFmtId="4" fontId="17" fillId="40" borderId="0" xfId="65" applyNumberFormat="1" applyFont="1" applyFill="1" applyBorder="1" applyAlignment="1">
      <alignment vertical="center"/>
      <protection/>
    </xf>
    <xf numFmtId="0" fontId="4" fillId="0" borderId="0" xfId="60" applyAlignment="1">
      <alignment/>
      <protection/>
    </xf>
    <xf numFmtId="1" fontId="4" fillId="0" borderId="0" xfId="60" applyNumberFormat="1" applyAlignment="1">
      <alignment/>
      <protection/>
    </xf>
    <xf numFmtId="2" fontId="4" fillId="0" borderId="0" xfId="60" applyNumberFormat="1" applyAlignment="1">
      <alignment/>
      <protection/>
    </xf>
    <xf numFmtId="166" fontId="4" fillId="0" borderId="0" xfId="60" applyNumberFormat="1" applyAlignment="1">
      <alignment/>
      <protection/>
    </xf>
    <xf numFmtId="0" fontId="56" fillId="41" borderId="28" xfId="65" applyFont="1" applyFill="1" applyBorder="1" applyAlignment="1">
      <alignment horizontal="left" vertical="center"/>
      <protection/>
    </xf>
    <xf numFmtId="4" fontId="54" fillId="41" borderId="29" xfId="65" applyNumberFormat="1" applyFont="1" applyFill="1" applyBorder="1" applyAlignment="1">
      <alignment vertical="center"/>
      <protection/>
    </xf>
    <xf numFmtId="4" fontId="54" fillId="41" borderId="30" xfId="65" applyNumberFormat="1" applyFont="1" applyFill="1" applyBorder="1" applyAlignment="1">
      <alignment vertical="center"/>
      <protection/>
    </xf>
    <xf numFmtId="0" fontId="3" fillId="0" borderId="0" xfId="65" applyFont="1" applyAlignment="1">
      <alignment vertical="center"/>
      <protection/>
    </xf>
    <xf numFmtId="0" fontId="3" fillId="0" borderId="0" xfId="66">
      <alignment/>
      <protection/>
    </xf>
    <xf numFmtId="0" fontId="3" fillId="0" borderId="0" xfId="66" applyFill="1" applyBorder="1">
      <alignment/>
      <protection/>
    </xf>
    <xf numFmtId="4" fontId="3" fillId="0" borderId="0" xfId="66" applyNumberFormat="1">
      <alignment/>
      <protection/>
    </xf>
    <xf numFmtId="0" fontId="20" fillId="42" borderId="24" xfId="65" applyFont="1" applyFill="1" applyBorder="1" applyAlignment="1">
      <alignment/>
      <protection/>
    </xf>
    <xf numFmtId="0" fontId="20" fillId="42" borderId="25" xfId="65" applyFont="1" applyFill="1" applyBorder="1" applyAlignment="1">
      <alignment/>
      <protection/>
    </xf>
    <xf numFmtId="0" fontId="19" fillId="42" borderId="16" xfId="65" applyFont="1" applyFill="1" applyBorder="1" applyAlignment="1">
      <alignment horizontal="center"/>
      <protection/>
    </xf>
    <xf numFmtId="0" fontId="19" fillId="42" borderId="0" xfId="65" applyFont="1" applyFill="1" applyBorder="1" applyAlignment="1">
      <alignment horizontal="center"/>
      <protection/>
    </xf>
    <xf numFmtId="0" fontId="19" fillId="42" borderId="18" xfId="65" applyFont="1" applyFill="1" applyBorder="1" applyAlignment="1">
      <alignment horizontal="center"/>
      <protection/>
    </xf>
    <xf numFmtId="0" fontId="16" fillId="40" borderId="16" xfId="65" applyFont="1" applyFill="1" applyBorder="1" applyAlignment="1">
      <alignment horizontal="center" vertical="center"/>
      <protection/>
    </xf>
    <xf numFmtId="164" fontId="17" fillId="40" borderId="15" xfId="65" applyNumberFormat="1" applyFont="1" applyFill="1" applyBorder="1" applyAlignment="1">
      <alignment vertical="center"/>
      <protection/>
    </xf>
    <xf numFmtId="164" fontId="17" fillId="40" borderId="23" xfId="65" applyNumberFormat="1" applyFont="1" applyFill="1" applyBorder="1" applyAlignment="1">
      <alignment vertical="center"/>
      <protection/>
    </xf>
    <xf numFmtId="164" fontId="17" fillId="40" borderId="27" xfId="65" applyNumberFormat="1" applyFont="1" applyFill="1" applyBorder="1" applyAlignment="1">
      <alignment vertical="center"/>
      <protection/>
    </xf>
    <xf numFmtId="3" fontId="3" fillId="0" borderId="0" xfId="66" applyNumberFormat="1">
      <alignment/>
      <protection/>
    </xf>
    <xf numFmtId="164" fontId="17" fillId="40" borderId="16" xfId="65" applyNumberFormat="1" applyFont="1" applyFill="1" applyBorder="1" applyAlignment="1">
      <alignment vertical="center"/>
      <protection/>
    </xf>
    <xf numFmtId="164" fontId="17" fillId="40" borderId="0" xfId="65" applyNumberFormat="1" applyFont="1" applyFill="1" applyBorder="1" applyAlignment="1">
      <alignment vertical="center"/>
      <protection/>
    </xf>
    <xf numFmtId="164" fontId="17" fillId="40" borderId="18" xfId="65" applyNumberFormat="1" applyFont="1" applyFill="1" applyBorder="1" applyAlignment="1">
      <alignment vertical="center"/>
      <protection/>
    </xf>
    <xf numFmtId="14" fontId="3" fillId="0" borderId="0" xfId="66" applyNumberFormat="1">
      <alignment/>
      <protection/>
    </xf>
    <xf numFmtId="0" fontId="3" fillId="43" borderId="28" xfId="65" applyFont="1" applyFill="1" applyBorder="1" applyAlignment="1">
      <alignment horizontal="center" vertical="center"/>
      <protection/>
    </xf>
    <xf numFmtId="164" fontId="17" fillId="43" borderId="29" xfId="65" applyNumberFormat="1" applyFont="1" applyFill="1" applyBorder="1" applyAlignment="1">
      <alignment horizontal="right" vertical="center"/>
      <protection/>
    </xf>
    <xf numFmtId="164" fontId="17" fillId="43" borderId="30" xfId="65" applyNumberFormat="1" applyFont="1" applyFill="1" applyBorder="1" applyAlignment="1">
      <alignment horizontal="right" vertical="center"/>
      <protection/>
    </xf>
    <xf numFmtId="0" fontId="3" fillId="37" borderId="0" xfId="58" applyFill="1">
      <alignment/>
      <protection/>
    </xf>
    <xf numFmtId="0" fontId="3" fillId="37" borderId="0" xfId="58" applyFill="1" applyBorder="1">
      <alignment/>
      <protection/>
    </xf>
    <xf numFmtId="3" fontId="3" fillId="37" borderId="0" xfId="58" applyNumberFormat="1" applyFill="1">
      <alignment/>
      <protection/>
    </xf>
    <xf numFmtId="0" fontId="36" fillId="34" borderId="0" xfId="41" applyFill="1" applyBorder="1" applyAlignment="1">
      <alignment horizontal="center"/>
    </xf>
    <xf numFmtId="0" fontId="36" fillId="24" borderId="0" xfId="41" applyBorder="1" applyAlignment="1">
      <alignment horizontal="center"/>
    </xf>
    <xf numFmtId="0" fontId="36" fillId="24" borderId="0" xfId="41" applyBorder="1" applyAlignment="1">
      <alignment horizontal="center" vertical="center"/>
    </xf>
    <xf numFmtId="0" fontId="5" fillId="0" borderId="0" xfId="62" applyFont="1" applyFill="1" applyAlignment="1">
      <alignment horizontal="center" vertical="center"/>
      <protection/>
    </xf>
    <xf numFmtId="0" fontId="36" fillId="24" borderId="23" xfId="41" applyBorder="1" applyAlignment="1">
      <alignment horizontal="center" vertical="center"/>
    </xf>
    <xf numFmtId="0" fontId="36" fillId="24" borderId="27" xfId="41" applyBorder="1" applyAlignment="1">
      <alignment horizontal="center" vertical="center"/>
    </xf>
    <xf numFmtId="0" fontId="36" fillId="24" borderId="26" xfId="41" applyBorder="1" applyAlignment="1">
      <alignment horizontal="center" vertical="center"/>
    </xf>
    <xf numFmtId="0" fontId="7" fillId="0" borderId="14" xfId="0" applyFont="1" applyBorder="1" applyAlignment="1">
      <alignment horizontal="center" vertical="top"/>
    </xf>
    <xf numFmtId="0" fontId="57" fillId="24" borderId="28" xfId="41" applyFont="1" applyBorder="1" applyAlignment="1">
      <alignment horizontal="center" vertical="top"/>
    </xf>
    <xf numFmtId="0" fontId="57" fillId="24" borderId="29" xfId="41" applyFont="1" applyBorder="1" applyAlignment="1">
      <alignment horizontal="center" vertical="top"/>
    </xf>
    <xf numFmtId="0" fontId="57" fillId="24" borderId="30" xfId="41" applyFont="1" applyBorder="1" applyAlignment="1">
      <alignment horizontal="center" vertical="top"/>
    </xf>
    <xf numFmtId="0" fontId="36" fillId="24" borderId="15" xfId="41" applyBorder="1" applyAlignment="1">
      <alignment horizontal="center" vertical="center"/>
    </xf>
    <xf numFmtId="0" fontId="36" fillId="26" borderId="0" xfId="43" applyBorder="1" applyAlignment="1">
      <alignment horizontal="center"/>
    </xf>
    <xf numFmtId="0" fontId="3" fillId="0" borderId="0" xfId="59" applyAlignment="1">
      <alignment horizontal="center"/>
      <protection/>
    </xf>
    <xf numFmtId="0" fontId="10" fillId="0" borderId="0" xfId="63" applyFont="1" applyBorder="1" applyAlignment="1">
      <alignment horizontal="center"/>
      <protection/>
    </xf>
    <xf numFmtId="0" fontId="4" fillId="0" borderId="0" xfId="60" applyAlignment="1">
      <alignment horizontal="center"/>
      <protection/>
    </xf>
    <xf numFmtId="0" fontId="55" fillId="41" borderId="16" xfId="65" applyFont="1" applyFill="1" applyBorder="1" applyAlignment="1">
      <alignment horizontal="center" vertical="center"/>
      <protection/>
    </xf>
    <xf numFmtId="0" fontId="55" fillId="41" borderId="0" xfId="65" applyFont="1" applyFill="1" applyBorder="1" applyAlignment="1">
      <alignment horizontal="center" vertical="center"/>
      <protection/>
    </xf>
    <xf numFmtId="0" fontId="3" fillId="0" borderId="0" xfId="66" applyFont="1" applyAlignment="1">
      <alignment horizontal="center" vertical="center"/>
      <protection/>
    </xf>
    <xf numFmtId="0" fontId="55" fillId="39" borderId="15" xfId="65" applyFont="1" applyFill="1" applyBorder="1" applyAlignment="1">
      <alignment horizontal="center" vertical="center"/>
      <protection/>
    </xf>
    <xf numFmtId="0" fontId="55" fillId="39" borderId="23" xfId="65" applyFont="1" applyFill="1" applyBorder="1" applyAlignment="1">
      <alignment horizontal="center" vertical="center"/>
      <protection/>
    </xf>
    <xf numFmtId="0" fontId="55" fillId="39" borderId="27" xfId="65" applyFont="1" applyFill="1" applyBorder="1" applyAlignment="1">
      <alignment horizontal="center" vertical="center"/>
      <protection/>
    </xf>
    <xf numFmtId="0" fontId="19" fillId="43" borderId="15" xfId="65" applyFont="1" applyFill="1" applyBorder="1" applyAlignment="1">
      <alignment horizontal="center"/>
      <protection/>
    </xf>
    <xf numFmtId="0" fontId="9" fillId="11" borderId="23" xfId="65" applyFill="1" applyBorder="1">
      <alignment/>
      <protection/>
    </xf>
    <xf numFmtId="0" fontId="9" fillId="11" borderId="27" xfId="65" applyFill="1" applyBorder="1">
      <alignment/>
      <protection/>
    </xf>
    <xf numFmtId="0" fontId="19" fillId="42" borderId="15" xfId="65" applyFont="1" applyFill="1" applyBorder="1" applyAlignment="1">
      <alignment horizontal="center"/>
      <protection/>
    </xf>
  </cellXfs>
  <cellStyles count="63">
    <cellStyle name="Normal" xfId="0"/>
    <cellStyle name="20% - Énfasis1" xfId="15"/>
    <cellStyle name="20% - Énfasis2" xfId="16"/>
    <cellStyle name="20% - Énfasis3" xfId="17"/>
    <cellStyle name="20% - Énfasis3 2" xfId="18"/>
    <cellStyle name="20% - Énfasis3 3" xfId="19"/>
    <cellStyle name="20% - Énfasis4" xfId="20"/>
    <cellStyle name="20% - Énfasis5" xfId="21"/>
    <cellStyle name="20% - Énfasis6" xfId="22"/>
    <cellStyle name="40% - Énfasis1" xfId="23"/>
    <cellStyle name="40% - Énfasis2" xfId="24"/>
    <cellStyle name="40% - Énfasis3" xfId="25"/>
    <cellStyle name="40% - Énfasis4" xfId="26"/>
    <cellStyle name="40% - Énfasis5" xfId="27"/>
    <cellStyle name="40% - Énfasis6" xfId="28"/>
    <cellStyle name="60% - Énfasis1" xfId="29"/>
    <cellStyle name="60% - Énfasis2" xfId="30"/>
    <cellStyle name="60% - Énfasis3" xfId="31"/>
    <cellStyle name="60% - Énfasis4" xfId="32"/>
    <cellStyle name="60% - Énfasis5" xfId="33"/>
    <cellStyle name="60% - Énfasis6" xfId="34"/>
    <cellStyle name="Buena" xfId="35"/>
    <cellStyle name="Buena 2" xfId="36"/>
    <cellStyle name="Cálculo" xfId="37"/>
    <cellStyle name="Celda de comprobación" xfId="38"/>
    <cellStyle name="Celda vinculada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Euro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rmal 2 2" xfId="56"/>
    <cellStyle name="Normal 2 3" xfId="57"/>
    <cellStyle name="Normal 3" xfId="58"/>
    <cellStyle name="Normal 3 2" xfId="59"/>
    <cellStyle name="Normal 3 3" xfId="60"/>
    <cellStyle name="Normal 4" xfId="61"/>
    <cellStyle name="Normal 5" xfId="62"/>
    <cellStyle name="Normal 6" xfId="63"/>
    <cellStyle name="Normal 7" xfId="64"/>
    <cellStyle name="Normal 8" xfId="65"/>
    <cellStyle name="Normal_Libro4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1" xfId="73"/>
    <cellStyle name="Título 2" xfId="74"/>
    <cellStyle name="Título 3" xfId="75"/>
    <cellStyle name="Total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Relationship Id="rId3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8.png" /><Relationship Id="rId3" Type="http://schemas.openxmlformats.org/officeDocument/2006/relationships/image" Target="../media/image9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Relationship Id="rId2" Type="http://schemas.openxmlformats.org/officeDocument/2006/relationships/image" Target="../media/image1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Relationship Id="rId2" Type="http://schemas.openxmlformats.org/officeDocument/2006/relationships/image" Target="../media/image1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21</xdr:row>
      <xdr:rowOff>47625</xdr:rowOff>
    </xdr:from>
    <xdr:to>
      <xdr:col>6</xdr:col>
      <xdr:colOff>47625</xdr:colOff>
      <xdr:row>40</xdr:row>
      <xdr:rowOff>47625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00500"/>
          <a:ext cx="5210175" cy="3076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22</xdr:row>
      <xdr:rowOff>0</xdr:rowOff>
    </xdr:from>
    <xdr:to>
      <xdr:col>13</xdr:col>
      <xdr:colOff>1133475</xdr:colOff>
      <xdr:row>39</xdr:row>
      <xdr:rowOff>66675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91300" y="4114800"/>
          <a:ext cx="4733925" cy="2819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7</xdr:col>
      <xdr:colOff>142875</xdr:colOff>
      <xdr:row>58</xdr:row>
      <xdr:rowOff>171450</xdr:rowOff>
    </xdr:to>
    <xdr:pic>
      <xdr:nvPicPr>
        <xdr:cNvPr id="3" name="3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71650" y="7600950"/>
          <a:ext cx="4286250" cy="2628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17</xdr:row>
      <xdr:rowOff>190500</xdr:rowOff>
    </xdr:from>
    <xdr:to>
      <xdr:col>5</xdr:col>
      <xdr:colOff>685800</xdr:colOff>
      <xdr:row>31</xdr:row>
      <xdr:rowOff>9525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3619500"/>
          <a:ext cx="4410075" cy="2505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657225</xdr:colOff>
      <xdr:row>19</xdr:row>
      <xdr:rowOff>104775</xdr:rowOff>
    </xdr:from>
    <xdr:to>
      <xdr:col>11</xdr:col>
      <xdr:colOff>200025</xdr:colOff>
      <xdr:row>32</xdr:row>
      <xdr:rowOff>9525</xdr:rowOff>
    </xdr:to>
    <xdr:pic>
      <xdr:nvPicPr>
        <xdr:cNvPr id="2" name="5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67225" y="3924300"/>
          <a:ext cx="4114800" cy="2390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342900</xdr:colOff>
      <xdr:row>19</xdr:row>
      <xdr:rowOff>123825</xdr:rowOff>
    </xdr:from>
    <xdr:to>
      <xdr:col>17</xdr:col>
      <xdr:colOff>57150</xdr:colOff>
      <xdr:row>34</xdr:row>
      <xdr:rowOff>57150</xdr:rowOff>
    </xdr:to>
    <xdr:pic>
      <xdr:nvPicPr>
        <xdr:cNvPr id="3" name="7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24900" y="3943350"/>
          <a:ext cx="4286250" cy="2809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18</xdr:row>
      <xdr:rowOff>123825</xdr:rowOff>
    </xdr:from>
    <xdr:to>
      <xdr:col>7</xdr:col>
      <xdr:colOff>390525</xdr:colOff>
      <xdr:row>37</xdr:row>
      <xdr:rowOff>47625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52825"/>
          <a:ext cx="4972050" cy="3028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295275</xdr:colOff>
      <xdr:row>24</xdr:row>
      <xdr:rowOff>152400</xdr:rowOff>
    </xdr:from>
    <xdr:to>
      <xdr:col>15</xdr:col>
      <xdr:colOff>552450</xdr:colOff>
      <xdr:row>43</xdr:row>
      <xdr:rowOff>104775</xdr:rowOff>
    </xdr:to>
    <xdr:pic>
      <xdr:nvPicPr>
        <xdr:cNvPr id="2" name="13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00675" y="4581525"/>
          <a:ext cx="5114925" cy="3057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</xdr:row>
      <xdr:rowOff>9525</xdr:rowOff>
    </xdr:from>
    <xdr:to>
      <xdr:col>7</xdr:col>
      <xdr:colOff>381000</xdr:colOff>
      <xdr:row>58</xdr:row>
      <xdr:rowOff>123825</xdr:rowOff>
    </xdr:to>
    <xdr:pic>
      <xdr:nvPicPr>
        <xdr:cNvPr id="3" name="14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7058025"/>
          <a:ext cx="4962525" cy="3057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20</xdr:row>
      <xdr:rowOff>57150</xdr:rowOff>
    </xdr:from>
    <xdr:to>
      <xdr:col>8</xdr:col>
      <xdr:colOff>523875</xdr:colOff>
      <xdr:row>39</xdr:row>
      <xdr:rowOff>104775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5534025"/>
          <a:ext cx="5676900" cy="3124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42</xdr:row>
      <xdr:rowOff>180975</xdr:rowOff>
    </xdr:from>
    <xdr:to>
      <xdr:col>9</xdr:col>
      <xdr:colOff>38100</xdr:colOff>
      <xdr:row>62</xdr:row>
      <xdr:rowOff>104775</xdr:rowOff>
    </xdr:to>
    <xdr:pic>
      <xdr:nvPicPr>
        <xdr:cNvPr id="2" name="8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1525" y="9305925"/>
          <a:ext cx="5857875" cy="3190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9525</xdr:rowOff>
    </xdr:from>
    <xdr:to>
      <xdr:col>7</xdr:col>
      <xdr:colOff>571500</xdr:colOff>
      <xdr:row>31</xdr:row>
      <xdr:rowOff>47625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067425"/>
          <a:ext cx="7048500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3</xdr:row>
      <xdr:rowOff>295275</xdr:rowOff>
    </xdr:from>
    <xdr:to>
      <xdr:col>9</xdr:col>
      <xdr:colOff>257175</xdr:colOff>
      <xdr:row>12</xdr:row>
      <xdr:rowOff>114300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1266825"/>
          <a:ext cx="4572000" cy="2733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"/>
  <sheetViews>
    <sheetView tabSelected="1" zoomScalePageLayoutView="0" workbookViewId="0" topLeftCell="A1">
      <selection activeCell="E1" sqref="E1:G1"/>
    </sheetView>
  </sheetViews>
  <sheetFormatPr defaultColWidth="11.421875" defaultRowHeight="15"/>
  <cols>
    <col min="1" max="1" width="13.8515625" style="2" customWidth="1"/>
    <col min="2" max="2" width="12.7109375" style="2" bestFit="1" customWidth="1"/>
    <col min="3" max="4" width="11.28125" style="2" customWidth="1"/>
    <col min="5" max="5" width="15.00390625" style="2" bestFit="1" customWidth="1"/>
    <col min="6" max="6" width="13.28125" style="2" bestFit="1" customWidth="1"/>
    <col min="7" max="7" width="11.28125" style="2" customWidth="1"/>
    <col min="8" max="8" width="10.140625" style="2" bestFit="1" customWidth="1"/>
    <col min="9" max="9" width="10.140625" style="2" customWidth="1"/>
    <col min="10" max="10" width="8.140625" style="2" customWidth="1"/>
    <col min="11" max="11" width="12.8515625" style="2" bestFit="1" customWidth="1"/>
    <col min="12" max="13" width="11.421875" style="2" customWidth="1"/>
    <col min="14" max="14" width="21.140625" style="2" customWidth="1"/>
    <col min="15" max="16384" width="11.421875" style="2" customWidth="1"/>
  </cols>
  <sheetData>
    <row r="1" spans="1:14" ht="15">
      <c r="A1" s="1"/>
      <c r="B1" s="136">
        <v>2014</v>
      </c>
      <c r="C1" s="136"/>
      <c r="D1" s="136"/>
      <c r="E1" s="136">
        <v>2015</v>
      </c>
      <c r="F1" s="136"/>
      <c r="G1" s="136"/>
      <c r="H1" s="136" t="s">
        <v>0</v>
      </c>
      <c r="I1" s="136"/>
      <c r="J1" s="136"/>
      <c r="K1" s="133"/>
      <c r="L1" s="133"/>
      <c r="M1" s="133"/>
      <c r="N1" s="133"/>
    </row>
    <row r="2" spans="1:14" ht="15">
      <c r="A2" s="1"/>
      <c r="B2" s="3" t="s">
        <v>1</v>
      </c>
      <c r="C2" s="3" t="s">
        <v>2</v>
      </c>
      <c r="D2" s="3" t="s">
        <v>3</v>
      </c>
      <c r="E2" s="3" t="s">
        <v>1</v>
      </c>
      <c r="F2" s="3" t="s">
        <v>2</v>
      </c>
      <c r="G2" s="3" t="s">
        <v>3</v>
      </c>
      <c r="H2" s="3" t="s">
        <v>1</v>
      </c>
      <c r="I2" s="3" t="s">
        <v>2</v>
      </c>
      <c r="J2" s="3" t="s">
        <v>3</v>
      </c>
      <c r="K2" s="133"/>
      <c r="L2" s="133"/>
      <c r="M2" s="133"/>
      <c r="N2" s="133"/>
    </row>
    <row r="3" spans="1:14" ht="16.5" customHeight="1">
      <c r="A3" s="4" t="s">
        <v>6</v>
      </c>
      <c r="B3" s="5">
        <v>1739580</v>
      </c>
      <c r="C3" s="5">
        <v>979488</v>
      </c>
      <c r="D3" s="6">
        <v>2719068</v>
      </c>
      <c r="E3" s="5">
        <v>1893323</v>
      </c>
      <c r="F3" s="5">
        <v>1000477</v>
      </c>
      <c r="G3" s="6">
        <v>2893800</v>
      </c>
      <c r="H3" s="7">
        <f aca="true" t="shared" si="0" ref="H3:J6">(E3/B3-1)*100</f>
        <v>8.837937893054647</v>
      </c>
      <c r="I3" s="7">
        <f t="shared" si="0"/>
        <v>2.1428542258812744</v>
      </c>
      <c r="J3" s="7">
        <f t="shared" si="0"/>
        <v>6.4261724973410095</v>
      </c>
      <c r="K3" s="38"/>
      <c r="L3" s="38"/>
      <c r="M3" s="38"/>
      <c r="N3" s="133"/>
    </row>
    <row r="4" spans="1:14" ht="16.5" customHeight="1">
      <c r="A4" s="4" t="s">
        <v>7</v>
      </c>
      <c r="B4" s="5">
        <v>1552438</v>
      </c>
      <c r="C4" s="5">
        <v>780861</v>
      </c>
      <c r="D4" s="6">
        <v>2333299</v>
      </c>
      <c r="E4" s="5">
        <v>1763475</v>
      </c>
      <c r="F4" s="5">
        <v>805988</v>
      </c>
      <c r="G4" s="6">
        <v>2569463</v>
      </c>
      <c r="H4" s="7">
        <f t="shared" si="0"/>
        <v>13.593908420175227</v>
      </c>
      <c r="I4" s="7">
        <f t="shared" si="0"/>
        <v>3.217858235972848</v>
      </c>
      <c r="J4" s="7">
        <f t="shared" si="0"/>
        <v>10.121463215815885</v>
      </c>
      <c r="K4" s="38"/>
      <c r="L4" s="38"/>
      <c r="M4" s="38"/>
      <c r="N4" s="133"/>
    </row>
    <row r="5" spans="1:14" ht="16.5" customHeight="1">
      <c r="A5" s="4" t="s">
        <v>8</v>
      </c>
      <c r="B5" s="5">
        <v>1780670</v>
      </c>
      <c r="C5" s="5">
        <v>888585</v>
      </c>
      <c r="D5" s="6">
        <v>2669255</v>
      </c>
      <c r="E5" s="5">
        <v>2108953</v>
      </c>
      <c r="F5" s="5">
        <v>1007997</v>
      </c>
      <c r="G5" s="6">
        <v>3116950</v>
      </c>
      <c r="H5" s="7">
        <f t="shared" si="0"/>
        <v>18.435925803208896</v>
      </c>
      <c r="I5" s="7">
        <f t="shared" si="0"/>
        <v>13.438444268134164</v>
      </c>
      <c r="J5" s="7">
        <f t="shared" si="0"/>
        <v>16.772282902907378</v>
      </c>
      <c r="K5" s="38"/>
      <c r="L5" s="38"/>
      <c r="M5" s="38"/>
      <c r="N5" s="133"/>
    </row>
    <row r="6" spans="1:14" ht="16.5" customHeight="1">
      <c r="A6" s="4" t="s">
        <v>9</v>
      </c>
      <c r="B6" s="5">
        <v>1817071</v>
      </c>
      <c r="C6" s="5">
        <v>915049</v>
      </c>
      <c r="D6" s="6">
        <v>2732120</v>
      </c>
      <c r="E6" s="5">
        <v>2094765</v>
      </c>
      <c r="F6" s="5">
        <v>985724</v>
      </c>
      <c r="G6" s="6">
        <v>3080489</v>
      </c>
      <c r="H6" s="7">
        <f t="shared" si="0"/>
        <v>15.282506847558519</v>
      </c>
      <c r="I6" s="7">
        <f t="shared" si="0"/>
        <v>7.723630100683132</v>
      </c>
      <c r="J6" s="7">
        <f t="shared" si="0"/>
        <v>12.750867458237568</v>
      </c>
      <c r="K6" s="38"/>
      <c r="L6" s="38"/>
      <c r="M6" s="38"/>
      <c r="N6" s="133"/>
    </row>
    <row r="7" spans="1:14" ht="16.5" customHeight="1">
      <c r="A7" s="4" t="s">
        <v>10</v>
      </c>
      <c r="B7" s="5">
        <v>1941863</v>
      </c>
      <c r="C7" s="5">
        <v>910885</v>
      </c>
      <c r="D7" s="6">
        <v>2852748</v>
      </c>
      <c r="E7" s="5">
        <v>2174191</v>
      </c>
      <c r="F7" s="5">
        <v>1043699</v>
      </c>
      <c r="G7" s="6">
        <v>3217890</v>
      </c>
      <c r="H7" s="7">
        <f>(E7/B7-1)*100</f>
        <v>11.964180789272971</v>
      </c>
      <c r="I7" s="7">
        <f>(F7/C7-1)*100</f>
        <v>14.580764860547713</v>
      </c>
      <c r="J7" s="7">
        <f>(G7/D7-1)*100</f>
        <v>12.799658434604112</v>
      </c>
      <c r="K7" s="38"/>
      <c r="L7" s="38"/>
      <c r="M7" s="38"/>
      <c r="N7" s="133"/>
    </row>
    <row r="8" spans="1:14" ht="16.5" customHeight="1">
      <c r="A8" s="4" t="s">
        <v>11</v>
      </c>
      <c r="B8" s="5">
        <v>1835465</v>
      </c>
      <c r="C8" s="5">
        <v>941287</v>
      </c>
      <c r="D8" s="6">
        <v>2776752</v>
      </c>
      <c r="E8" s="5">
        <v>2117281</v>
      </c>
      <c r="F8" s="5">
        <v>1082002</v>
      </c>
      <c r="G8" s="6">
        <v>3199283</v>
      </c>
      <c r="H8" s="7">
        <f>(E8/B8-1)*100</f>
        <v>15.353929385741495</v>
      </c>
      <c r="I8" s="7">
        <f>(F8/C8-1)*100</f>
        <v>14.949213151780484</v>
      </c>
      <c r="J8" s="7">
        <f>(G8/D8-1)*100</f>
        <v>15.216735235987944</v>
      </c>
      <c r="K8" s="38"/>
      <c r="L8" s="38"/>
      <c r="M8" s="38"/>
      <c r="N8" s="133"/>
    </row>
    <row r="9" spans="1:14" ht="16.5" customHeight="1">
      <c r="A9" s="4" t="s">
        <v>12</v>
      </c>
      <c r="B9" s="5">
        <v>2115965</v>
      </c>
      <c r="C9" s="5">
        <v>1139838</v>
      </c>
      <c r="D9" s="6">
        <v>3255803</v>
      </c>
      <c r="E9" s="5">
        <v>2432123</v>
      </c>
      <c r="F9" s="5">
        <v>1278519</v>
      </c>
      <c r="G9" s="6">
        <v>3710642</v>
      </c>
      <c r="H9" s="7">
        <f>(E9/B9-1)*100</f>
        <v>14.941551490691008</v>
      </c>
      <c r="I9" s="7">
        <f>(F9/C9-1)*100</f>
        <v>12.166728956220085</v>
      </c>
      <c r="J9" s="7">
        <f>(G9/D9-1)*100</f>
        <v>13.970101999414574</v>
      </c>
      <c r="K9" s="38"/>
      <c r="L9" s="38"/>
      <c r="M9" s="38"/>
      <c r="N9" s="133"/>
    </row>
    <row r="10" spans="1:14" ht="16.5" customHeight="1">
      <c r="A10" s="4" t="s">
        <v>13</v>
      </c>
      <c r="B10" s="5">
        <v>2063336</v>
      </c>
      <c r="C10" s="5">
        <v>1085438</v>
      </c>
      <c r="D10" s="6">
        <v>3148774</v>
      </c>
      <c r="E10" s="5"/>
      <c r="F10" s="5"/>
      <c r="G10" s="6"/>
      <c r="H10" s="7"/>
      <c r="I10" s="7"/>
      <c r="J10" s="7"/>
      <c r="K10" s="38"/>
      <c r="L10" s="38"/>
      <c r="M10" s="38"/>
      <c r="N10" s="133"/>
    </row>
    <row r="11" spans="1:14" ht="16.5" customHeight="1">
      <c r="A11" s="4" t="s">
        <v>14</v>
      </c>
      <c r="B11" s="5">
        <v>1792550</v>
      </c>
      <c r="C11" s="5">
        <v>890593</v>
      </c>
      <c r="D11" s="6">
        <v>2683143</v>
      </c>
      <c r="E11" s="5"/>
      <c r="F11" s="5"/>
      <c r="G11" s="6"/>
      <c r="H11" s="7"/>
      <c r="I11" s="7"/>
      <c r="J11" s="7"/>
      <c r="K11" s="38"/>
      <c r="L11" s="38"/>
      <c r="M11" s="38"/>
      <c r="N11" s="133"/>
    </row>
    <row r="12" spans="1:15" ht="16.5" customHeight="1">
      <c r="A12" s="4" t="s">
        <v>15</v>
      </c>
      <c r="B12" s="5">
        <v>2007325</v>
      </c>
      <c r="C12" s="5">
        <v>939045</v>
      </c>
      <c r="D12" s="6">
        <v>2946370</v>
      </c>
      <c r="E12" s="5"/>
      <c r="F12" s="5"/>
      <c r="G12" s="6"/>
      <c r="H12" s="7"/>
      <c r="I12" s="7"/>
      <c r="J12" s="7"/>
      <c r="K12" s="38"/>
      <c r="L12" s="38"/>
      <c r="M12" s="38"/>
      <c r="N12" s="133"/>
      <c r="O12" s="8"/>
    </row>
    <row r="13" spans="1:15" ht="16.5" customHeight="1">
      <c r="A13" s="4" t="s">
        <v>16</v>
      </c>
      <c r="B13" s="5">
        <v>2018613</v>
      </c>
      <c r="C13" s="5">
        <v>948418</v>
      </c>
      <c r="D13" s="6">
        <v>2967031</v>
      </c>
      <c r="E13" s="5"/>
      <c r="F13" s="5"/>
      <c r="G13" s="6"/>
      <c r="H13" s="7"/>
      <c r="I13" s="7"/>
      <c r="J13" s="7"/>
      <c r="K13" s="38"/>
      <c r="L13" s="38"/>
      <c r="M13" s="38"/>
      <c r="N13" s="133"/>
      <c r="O13" s="8"/>
    </row>
    <row r="14" spans="1:14" ht="15">
      <c r="A14" s="4" t="s">
        <v>17</v>
      </c>
      <c r="B14" s="5">
        <v>2088591</v>
      </c>
      <c r="C14" s="5">
        <v>1082785</v>
      </c>
      <c r="D14" s="6">
        <v>3171376</v>
      </c>
      <c r="E14" s="5"/>
      <c r="F14" s="5"/>
      <c r="G14" s="6"/>
      <c r="H14" s="7"/>
      <c r="I14" s="7"/>
      <c r="J14" s="7"/>
      <c r="K14" s="38"/>
      <c r="L14" s="38"/>
      <c r="M14" s="38"/>
      <c r="N14" s="133"/>
    </row>
    <row r="15" spans="1:14" ht="15">
      <c r="A15" s="9" t="s">
        <v>18</v>
      </c>
      <c r="B15" s="10">
        <f>SUM(B3:B9)</f>
        <v>12783052</v>
      </c>
      <c r="C15" s="10">
        <f>SUM(C3:C9)</f>
        <v>6555993</v>
      </c>
      <c r="D15" s="10">
        <f>SUM(D3:D9)</f>
        <v>19339045</v>
      </c>
      <c r="E15" s="10">
        <f>SUM(E3:E9)</f>
        <v>14584111</v>
      </c>
      <c r="F15" s="10">
        <f>SUM(F3:F9)</f>
        <v>7204406</v>
      </c>
      <c r="G15" s="10">
        <f>SUM(G3:G9)</f>
        <v>21788517</v>
      </c>
      <c r="H15" s="11">
        <f>(E15/B15-1)*100</f>
        <v>14.089428721716857</v>
      </c>
      <c r="I15" s="11">
        <f>(F15/C15-1)*100</f>
        <v>9.89038578900252</v>
      </c>
      <c r="J15" s="11">
        <f>(G15/D15-1)*100</f>
        <v>12.665940846613676</v>
      </c>
      <c r="K15" s="38"/>
      <c r="L15" s="38"/>
      <c r="M15" s="38"/>
      <c r="N15" s="133"/>
    </row>
    <row r="16" spans="1:14" ht="3" customHeight="1">
      <c r="A16" s="12"/>
      <c r="B16" s="13"/>
      <c r="C16" s="13"/>
      <c r="D16" s="13"/>
      <c r="E16" s="1"/>
      <c r="F16" s="1"/>
      <c r="G16" s="1"/>
      <c r="H16" s="11"/>
      <c r="I16" s="11"/>
      <c r="J16" s="11"/>
      <c r="K16" s="134"/>
      <c r="L16" s="133"/>
      <c r="M16" s="133"/>
      <c r="N16" s="135"/>
    </row>
    <row r="17" spans="1:14" ht="15.75" thickBot="1">
      <c r="A17" s="15" t="s">
        <v>3</v>
      </c>
      <c r="B17" s="16">
        <f>SUM(B3:B14)</f>
        <v>22753467</v>
      </c>
      <c r="C17" s="16">
        <f>SUM(C3:C14)</f>
        <v>11502272</v>
      </c>
      <c r="D17" s="16">
        <f>SUM(D3:D14)</f>
        <v>34255739</v>
      </c>
      <c r="E17" s="16"/>
      <c r="F17" s="16"/>
      <c r="G17" s="16"/>
      <c r="H17" s="17"/>
      <c r="I17" s="17"/>
      <c r="J17" s="17"/>
      <c r="K17" s="133"/>
      <c r="L17" s="133"/>
      <c r="M17" s="133"/>
      <c r="N17" s="133"/>
    </row>
    <row r="18" spans="1:14" ht="12.75">
      <c r="A18" s="18"/>
      <c r="B18" s="18"/>
      <c r="C18" s="18"/>
      <c r="D18" s="19"/>
      <c r="E18" s="18"/>
      <c r="F18" s="18"/>
      <c r="G18" s="19"/>
      <c r="H18" s="18"/>
      <c r="I18" s="18"/>
      <c r="J18" s="18"/>
      <c r="K18" s="133"/>
      <c r="L18" s="133"/>
      <c r="M18" s="133"/>
      <c r="N18" s="133"/>
    </row>
    <row r="19" spans="4:14" ht="12.75">
      <c r="D19" s="14"/>
      <c r="G19" s="14"/>
      <c r="K19" s="20"/>
      <c r="N19" s="14"/>
    </row>
    <row r="20" spans="4:14" ht="12.75">
      <c r="D20" s="14"/>
      <c r="G20" s="14"/>
      <c r="H20" s="14"/>
      <c r="J20" s="14"/>
      <c r="L20" s="20"/>
      <c r="N20" s="14"/>
    </row>
    <row r="21" spans="4:14" ht="12.75">
      <c r="D21" s="14"/>
      <c r="G21" s="14"/>
      <c r="K21" s="21"/>
      <c r="N21" s="14"/>
    </row>
    <row r="22" spans="9:10" ht="12.75">
      <c r="I22" s="21"/>
      <c r="J22" s="21"/>
    </row>
    <row r="23" spans="11:22" ht="12.75">
      <c r="K23" s="22"/>
      <c r="L23" s="23"/>
      <c r="M23" s="23"/>
      <c r="N23" s="23"/>
      <c r="R23" s="23"/>
      <c r="S23" s="23"/>
      <c r="T23" s="23"/>
      <c r="U23" s="23"/>
      <c r="V23" s="23"/>
    </row>
    <row r="24" spans="9:14" ht="12.75">
      <c r="I24" s="24"/>
      <c r="J24" s="20"/>
      <c r="K24" s="20"/>
      <c r="N24" s="14"/>
    </row>
    <row r="25" spans="8:14" ht="12.75">
      <c r="H25" s="24"/>
      <c r="J25" s="25"/>
      <c r="N25" s="26"/>
    </row>
    <row r="26" spans="2:10" ht="12.75">
      <c r="B26" s="20"/>
      <c r="C26" s="20"/>
      <c r="D26" s="20"/>
      <c r="E26" s="20"/>
      <c r="F26" s="20"/>
      <c r="G26" s="20"/>
      <c r="H26" s="20"/>
      <c r="I26" s="20"/>
      <c r="J26" s="20"/>
    </row>
    <row r="27" ht="12.75">
      <c r="N27" s="14"/>
    </row>
    <row r="28" spans="12:13" ht="12.75">
      <c r="L28" s="20"/>
      <c r="M28" s="20"/>
    </row>
    <row r="29" spans="2:10" ht="12.75">
      <c r="B29" s="20"/>
      <c r="C29" s="20"/>
      <c r="D29" s="20"/>
      <c r="E29" s="20"/>
      <c r="F29" s="20"/>
      <c r="G29" s="20"/>
      <c r="H29" s="20"/>
      <c r="I29" s="20"/>
      <c r="J29" s="20"/>
    </row>
    <row r="30" spans="2:10" ht="12.75">
      <c r="B30" s="20"/>
      <c r="C30" s="20"/>
      <c r="D30" s="20"/>
      <c r="E30" s="20"/>
      <c r="F30" s="20"/>
      <c r="G30" s="20"/>
      <c r="H30" s="20"/>
      <c r="I30" s="20"/>
      <c r="J30" s="20"/>
    </row>
    <row r="31" spans="14:16" ht="12.75">
      <c r="N31" s="20"/>
      <c r="O31" s="20"/>
      <c r="P31" s="20"/>
    </row>
    <row r="32" ht="12.75"/>
    <row r="33" ht="12.75"/>
    <row r="34" ht="12.75"/>
    <row r="35" ht="12.75"/>
    <row r="36" ht="12.75"/>
    <row r="37" ht="12.75"/>
    <row r="38" ht="12.75"/>
    <row r="39" ht="12.75"/>
    <row r="40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</sheetData>
  <sheetProtection/>
  <mergeCells count="3">
    <mergeCell ref="B1:D1"/>
    <mergeCell ref="E1:G1"/>
    <mergeCell ref="H1:J1"/>
  </mergeCells>
  <printOptions/>
  <pageMargins left="0.75" right="0.75" top="1" bottom="1" header="0" footer="0"/>
  <pageSetup horizontalDpi="300" verticalDpi="300" orientation="portrait" r:id="rId2"/>
  <ignoredErrors>
    <ignoredError sqref="B16:E17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S24"/>
  <sheetViews>
    <sheetView showOutlineSymbols="0" zoomScalePageLayoutView="0" workbookViewId="0" topLeftCell="A1">
      <selection activeCell="F29" sqref="F29"/>
    </sheetView>
  </sheetViews>
  <sheetFormatPr defaultColWidth="8.00390625" defaultRowHeight="12.75" customHeight="1"/>
  <cols>
    <col min="1" max="1" width="9.140625" style="27" bestFit="1" customWidth="1"/>
    <col min="2" max="2" width="10.140625" style="27" bestFit="1" customWidth="1"/>
    <col min="3" max="4" width="10.00390625" style="27" bestFit="1" customWidth="1"/>
    <col min="5" max="5" width="10.28125" style="27" bestFit="1" customWidth="1"/>
    <col min="6" max="6" width="11.140625" style="27" bestFit="1" customWidth="1"/>
    <col min="7" max="11" width="11.28125" style="27" customWidth="1"/>
    <col min="12" max="12" width="8.421875" style="27" bestFit="1" customWidth="1"/>
    <col min="13" max="13" width="7.140625" style="27" bestFit="1" customWidth="1"/>
    <col min="14" max="15" width="8.421875" style="27" bestFit="1" customWidth="1"/>
    <col min="16" max="16" width="7.8515625" style="27" bestFit="1" customWidth="1"/>
    <col min="17" max="17" width="14.28125" style="27" customWidth="1"/>
    <col min="18" max="20" width="9.28125" style="27" customWidth="1"/>
    <col min="21" max="21" width="6.8515625" style="27" customWidth="1"/>
    <col min="22" max="22" width="7.8515625" style="27" bestFit="1" customWidth="1"/>
    <col min="23" max="16384" width="6.8515625" style="27" customWidth="1"/>
  </cols>
  <sheetData>
    <row r="1" spans="1:16" ht="15" customHeight="1">
      <c r="A1" s="139" t="s">
        <v>19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</row>
    <row r="2" spans="1:16" ht="18" customHeight="1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</row>
    <row r="3" spans="1:16" ht="12.75" customHeight="1">
      <c r="A3" s="28"/>
      <c r="B3" s="137">
        <v>2014</v>
      </c>
      <c r="C3" s="137"/>
      <c r="D3" s="137"/>
      <c r="E3" s="137"/>
      <c r="F3" s="137"/>
      <c r="G3" s="137">
        <v>2015</v>
      </c>
      <c r="H3" s="137"/>
      <c r="I3" s="137"/>
      <c r="J3" s="137"/>
      <c r="K3" s="137"/>
      <c r="L3" s="137" t="s">
        <v>20</v>
      </c>
      <c r="M3" s="137"/>
      <c r="N3" s="137"/>
      <c r="O3" s="137"/>
      <c r="P3" s="28"/>
    </row>
    <row r="4" spans="1:16" ht="12.75" customHeight="1">
      <c r="A4" s="28"/>
      <c r="B4" s="137" t="s">
        <v>4</v>
      </c>
      <c r="C4" s="137"/>
      <c r="D4" s="137" t="s">
        <v>5</v>
      </c>
      <c r="E4" s="137"/>
      <c r="F4" s="138" t="s">
        <v>3</v>
      </c>
      <c r="G4" s="137" t="s">
        <v>4</v>
      </c>
      <c r="H4" s="137"/>
      <c r="I4" s="137" t="s">
        <v>5</v>
      </c>
      <c r="J4" s="137"/>
      <c r="K4" s="138" t="s">
        <v>3</v>
      </c>
      <c r="L4" s="137" t="s">
        <v>4</v>
      </c>
      <c r="M4" s="137"/>
      <c r="N4" s="137" t="s">
        <v>21</v>
      </c>
      <c r="O4" s="137"/>
      <c r="P4" s="138" t="s">
        <v>3</v>
      </c>
    </row>
    <row r="5" spans="1:16" ht="12.75" customHeight="1">
      <c r="A5" s="28"/>
      <c r="B5" s="29" t="s">
        <v>22</v>
      </c>
      <c r="C5" s="29" t="s">
        <v>23</v>
      </c>
      <c r="D5" s="29" t="s">
        <v>22</v>
      </c>
      <c r="E5" s="29" t="s">
        <v>23</v>
      </c>
      <c r="F5" s="138"/>
      <c r="G5" s="30" t="s">
        <v>22</v>
      </c>
      <c r="H5" s="30" t="s">
        <v>23</v>
      </c>
      <c r="I5" s="30" t="s">
        <v>22</v>
      </c>
      <c r="J5" s="30" t="s">
        <v>23</v>
      </c>
      <c r="K5" s="138"/>
      <c r="L5" s="30" t="s">
        <v>22</v>
      </c>
      <c r="M5" s="30" t="s">
        <v>23</v>
      </c>
      <c r="N5" s="30" t="s">
        <v>22</v>
      </c>
      <c r="O5" s="30" t="s">
        <v>23</v>
      </c>
      <c r="P5" s="138"/>
    </row>
    <row r="6" spans="1:19" ht="15">
      <c r="A6" s="31" t="s">
        <v>24</v>
      </c>
      <c r="B6" s="32">
        <v>891108</v>
      </c>
      <c r="C6" s="32">
        <v>848472</v>
      </c>
      <c r="D6" s="33">
        <v>493415</v>
      </c>
      <c r="E6" s="33">
        <v>486073</v>
      </c>
      <c r="F6" s="33">
        <v>2719068</v>
      </c>
      <c r="G6" s="34">
        <v>971575</v>
      </c>
      <c r="H6" s="34">
        <v>921748</v>
      </c>
      <c r="I6" s="34">
        <v>502674</v>
      </c>
      <c r="J6" s="34">
        <v>497803</v>
      </c>
      <c r="K6" s="34">
        <v>2893800</v>
      </c>
      <c r="L6" s="35">
        <f aca="true" t="shared" si="0" ref="L6:P9">+(G6/B6-1)*100</f>
        <v>9.029994119680218</v>
      </c>
      <c r="M6" s="35">
        <f t="shared" si="0"/>
        <v>8.636230777208919</v>
      </c>
      <c r="N6" s="35">
        <f t="shared" si="0"/>
        <v>1.8765136852345377</v>
      </c>
      <c r="O6" s="35">
        <f t="shared" si="0"/>
        <v>2.4132177677015587</v>
      </c>
      <c r="P6" s="36">
        <f t="shared" si="0"/>
        <v>6.4261724973410095</v>
      </c>
      <c r="Q6" s="37"/>
      <c r="R6" s="37"/>
      <c r="S6" s="38"/>
    </row>
    <row r="7" spans="1:19" ht="15">
      <c r="A7" s="31" t="s">
        <v>25</v>
      </c>
      <c r="B7" s="32">
        <v>773838</v>
      </c>
      <c r="C7" s="32">
        <v>778600</v>
      </c>
      <c r="D7" s="33">
        <v>395137</v>
      </c>
      <c r="E7" s="33">
        <v>385724</v>
      </c>
      <c r="F7" s="33">
        <v>2333299</v>
      </c>
      <c r="G7" s="34">
        <v>885805</v>
      </c>
      <c r="H7" s="34">
        <v>877670</v>
      </c>
      <c r="I7" s="34">
        <v>408436</v>
      </c>
      <c r="J7" s="34">
        <v>397552</v>
      </c>
      <c r="K7" s="34">
        <v>2569463</v>
      </c>
      <c r="L7" s="35">
        <f t="shared" si="0"/>
        <v>14.469049077455498</v>
      </c>
      <c r="M7" s="35">
        <f t="shared" si="0"/>
        <v>12.724120215771894</v>
      </c>
      <c r="N7" s="35">
        <f t="shared" si="0"/>
        <v>3.3656681100479036</v>
      </c>
      <c r="O7" s="35">
        <f t="shared" si="0"/>
        <v>3.0664412896267867</v>
      </c>
      <c r="P7" s="36">
        <f t="shared" si="0"/>
        <v>10.121463215815885</v>
      </c>
      <c r="Q7" s="37"/>
      <c r="R7" s="37"/>
      <c r="S7" s="38"/>
    </row>
    <row r="8" spans="1:19" ht="15">
      <c r="A8" s="31" t="s">
        <v>26</v>
      </c>
      <c r="B8" s="32">
        <v>893393</v>
      </c>
      <c r="C8" s="32">
        <v>887277</v>
      </c>
      <c r="D8" s="33">
        <v>434554</v>
      </c>
      <c r="E8" s="33">
        <v>454031</v>
      </c>
      <c r="F8" s="33">
        <v>2669255</v>
      </c>
      <c r="G8" s="34">
        <v>1040745</v>
      </c>
      <c r="H8" s="34">
        <v>1068208</v>
      </c>
      <c r="I8" s="34">
        <v>472704</v>
      </c>
      <c r="J8" s="34">
        <v>535293</v>
      </c>
      <c r="K8" s="34">
        <v>3116950</v>
      </c>
      <c r="L8" s="35">
        <f t="shared" si="0"/>
        <v>16.493525245888428</v>
      </c>
      <c r="M8" s="35">
        <f t="shared" si="0"/>
        <v>20.3917153267807</v>
      </c>
      <c r="N8" s="35">
        <f t="shared" si="0"/>
        <v>8.779116059223945</v>
      </c>
      <c r="O8" s="35">
        <f t="shared" si="0"/>
        <v>17.897896839643114</v>
      </c>
      <c r="P8" s="36">
        <f t="shared" si="0"/>
        <v>16.772282902907378</v>
      </c>
      <c r="Q8" s="37"/>
      <c r="R8" s="37"/>
      <c r="S8" s="38"/>
    </row>
    <row r="9" spans="1:19" ht="15">
      <c r="A9" s="31" t="s">
        <v>27</v>
      </c>
      <c r="B9" s="32">
        <v>899993</v>
      </c>
      <c r="C9" s="32">
        <v>917078</v>
      </c>
      <c r="D9" s="33">
        <v>440042</v>
      </c>
      <c r="E9" s="33">
        <v>475007</v>
      </c>
      <c r="F9" s="33">
        <v>2732120</v>
      </c>
      <c r="G9" s="34">
        <v>1056941</v>
      </c>
      <c r="H9" s="34">
        <v>1037824</v>
      </c>
      <c r="I9" s="34">
        <v>497283</v>
      </c>
      <c r="J9" s="34">
        <v>488441</v>
      </c>
      <c r="K9" s="34">
        <v>3080489</v>
      </c>
      <c r="L9" s="35">
        <f t="shared" si="0"/>
        <v>17.438802301795686</v>
      </c>
      <c r="M9" s="35">
        <f t="shared" si="0"/>
        <v>13.166382794048047</v>
      </c>
      <c r="N9" s="35">
        <f t="shared" si="0"/>
        <v>13.008076501788457</v>
      </c>
      <c r="O9" s="35">
        <f t="shared" si="0"/>
        <v>2.8281688480380263</v>
      </c>
      <c r="P9" s="36">
        <f t="shared" si="0"/>
        <v>12.750867458237568</v>
      </c>
      <c r="Q9" s="37"/>
      <c r="R9" s="37"/>
      <c r="S9" s="38"/>
    </row>
    <row r="10" spans="1:19" ht="15">
      <c r="A10" s="31" t="s">
        <v>28</v>
      </c>
      <c r="B10" s="32">
        <v>969678</v>
      </c>
      <c r="C10" s="32">
        <v>972185</v>
      </c>
      <c r="D10" s="33">
        <v>448932</v>
      </c>
      <c r="E10" s="33">
        <v>461953</v>
      </c>
      <c r="F10" s="33">
        <v>2852748</v>
      </c>
      <c r="G10" s="34">
        <v>1091483</v>
      </c>
      <c r="H10" s="34">
        <v>1082708</v>
      </c>
      <c r="I10" s="39">
        <v>516399</v>
      </c>
      <c r="J10" s="34">
        <v>527300</v>
      </c>
      <c r="K10" s="34">
        <v>3217890</v>
      </c>
      <c r="L10" s="35">
        <f>+(G10/B10-1)*100</f>
        <v>12.561386357120607</v>
      </c>
      <c r="M10" s="35">
        <f>+(H10/C10-1)*100</f>
        <v>11.368515251726773</v>
      </c>
      <c r="N10" s="35">
        <f>+(I10/D10-1)*100</f>
        <v>15.028333912485635</v>
      </c>
      <c r="O10" s="35">
        <f>+(J10/E10-1)*100</f>
        <v>14.145811370420791</v>
      </c>
      <c r="P10" s="36">
        <f>+(K10/F10-1)*100</f>
        <v>12.799658434604112</v>
      </c>
      <c r="Q10" s="37"/>
      <c r="R10" s="37"/>
      <c r="S10" s="38"/>
    </row>
    <row r="11" spans="1:19" ht="15">
      <c r="A11" s="31" t="s">
        <v>29</v>
      </c>
      <c r="B11" s="32">
        <v>918826</v>
      </c>
      <c r="C11" s="32">
        <v>916639</v>
      </c>
      <c r="D11" s="33">
        <v>473907</v>
      </c>
      <c r="E11" s="33">
        <v>467380</v>
      </c>
      <c r="F11" s="33">
        <v>2776752</v>
      </c>
      <c r="G11" s="34">
        <v>1056016</v>
      </c>
      <c r="H11" s="34">
        <v>1061265</v>
      </c>
      <c r="I11" s="39">
        <v>552932</v>
      </c>
      <c r="J11" s="34">
        <v>529070</v>
      </c>
      <c r="K11" s="34">
        <v>3199283</v>
      </c>
      <c r="L11" s="35">
        <f>+(G11/B11-1)*100</f>
        <v>14.931009788578042</v>
      </c>
      <c r="M11" s="35">
        <f>+(H11/C11-1)*100</f>
        <v>15.777858022623947</v>
      </c>
      <c r="N11" s="35">
        <f>+(I11/D11-1)*100</f>
        <v>16.67521264720715</v>
      </c>
      <c r="O11" s="35">
        <f>+(J11/E11-1)*100</f>
        <v>13.19910993196114</v>
      </c>
      <c r="P11" s="36">
        <f>+(K11/F11-1)*100</f>
        <v>15.216735235987944</v>
      </c>
      <c r="Q11" s="37"/>
      <c r="R11" s="37"/>
      <c r="S11" s="38"/>
    </row>
    <row r="12" spans="1:19" ht="15">
      <c r="A12" s="31" t="s">
        <v>30</v>
      </c>
      <c r="B12" s="32">
        <v>1045105</v>
      </c>
      <c r="C12" s="32">
        <v>1070860</v>
      </c>
      <c r="D12" s="33">
        <v>550480</v>
      </c>
      <c r="E12" s="33">
        <v>589358</v>
      </c>
      <c r="F12" s="33">
        <v>3255803</v>
      </c>
      <c r="G12" s="34">
        <v>1203934</v>
      </c>
      <c r="H12" s="34">
        <v>1228189</v>
      </c>
      <c r="I12" s="39">
        <v>617552</v>
      </c>
      <c r="J12" s="34">
        <v>660967</v>
      </c>
      <c r="K12" s="34">
        <v>3710642</v>
      </c>
      <c r="L12" s="35">
        <f>+(G12/B12-1)*100</f>
        <v>15.197420354892577</v>
      </c>
      <c r="M12" s="35">
        <f>+(H12/C12-1)*100</f>
        <v>14.691836467885633</v>
      </c>
      <c r="N12" s="35">
        <f>+(I12/D12-1)*100</f>
        <v>12.184275541345734</v>
      </c>
      <c r="O12" s="35">
        <f>+(J12/E12-1)*100</f>
        <v>12.150339861340642</v>
      </c>
      <c r="P12" s="36">
        <f>+(K12/F12-1)*100</f>
        <v>13.970101999414574</v>
      </c>
      <c r="Q12" s="37"/>
      <c r="R12" s="37"/>
      <c r="S12" s="38"/>
    </row>
    <row r="13" spans="1:19" ht="15">
      <c r="A13" s="31" t="s">
        <v>31</v>
      </c>
      <c r="B13" s="32">
        <v>1044980</v>
      </c>
      <c r="C13" s="32">
        <v>1018356</v>
      </c>
      <c r="D13" s="33">
        <v>550476</v>
      </c>
      <c r="E13" s="33">
        <v>534962</v>
      </c>
      <c r="F13" s="33">
        <v>3148774</v>
      </c>
      <c r="G13" s="34"/>
      <c r="H13" s="34"/>
      <c r="I13" s="39"/>
      <c r="J13" s="34"/>
      <c r="K13" s="34"/>
      <c r="L13" s="35"/>
      <c r="M13" s="35"/>
      <c r="N13" s="35"/>
      <c r="O13" s="35"/>
      <c r="P13" s="36"/>
      <c r="Q13" s="37"/>
      <c r="R13" s="37"/>
      <c r="S13" s="38"/>
    </row>
    <row r="14" spans="1:19" ht="15">
      <c r="A14" s="31" t="s">
        <v>32</v>
      </c>
      <c r="B14" s="32">
        <v>899372</v>
      </c>
      <c r="C14" s="32">
        <v>893178</v>
      </c>
      <c r="D14" s="33">
        <v>439992</v>
      </c>
      <c r="E14" s="33">
        <v>450601</v>
      </c>
      <c r="F14" s="33">
        <v>2683143</v>
      </c>
      <c r="G14" s="34"/>
      <c r="H14" s="34"/>
      <c r="I14" s="39"/>
      <c r="J14" s="34"/>
      <c r="K14" s="34"/>
      <c r="L14" s="35"/>
      <c r="M14" s="35"/>
      <c r="N14" s="35"/>
      <c r="O14" s="35"/>
      <c r="P14" s="36"/>
      <c r="Q14" s="37"/>
      <c r="R14" s="37"/>
      <c r="S14" s="38"/>
    </row>
    <row r="15" spans="1:18" ht="15">
      <c r="A15" s="31" t="s">
        <v>33</v>
      </c>
      <c r="B15" s="32">
        <v>987877</v>
      </c>
      <c r="C15" s="32">
        <v>1019448</v>
      </c>
      <c r="D15" s="33">
        <v>483971</v>
      </c>
      <c r="E15" s="33">
        <v>455074</v>
      </c>
      <c r="F15" s="33">
        <v>2946370</v>
      </c>
      <c r="G15" s="34"/>
      <c r="H15" s="34"/>
      <c r="I15" s="39"/>
      <c r="J15" s="34"/>
      <c r="K15" s="34"/>
      <c r="L15" s="35"/>
      <c r="M15" s="35"/>
      <c r="N15" s="35"/>
      <c r="O15" s="35"/>
      <c r="P15" s="36"/>
      <c r="Q15" s="37"/>
      <c r="R15" s="37"/>
    </row>
    <row r="16" spans="1:18" ht="15">
      <c r="A16" s="31" t="s">
        <v>34</v>
      </c>
      <c r="B16" s="32">
        <v>1004642</v>
      </c>
      <c r="C16" s="32">
        <v>1013971</v>
      </c>
      <c r="D16" s="33">
        <v>484719</v>
      </c>
      <c r="E16" s="33">
        <v>463699</v>
      </c>
      <c r="F16" s="33">
        <v>2967031</v>
      </c>
      <c r="G16" s="34"/>
      <c r="H16" s="34"/>
      <c r="I16" s="39"/>
      <c r="J16" s="34"/>
      <c r="K16" s="34"/>
      <c r="L16" s="35"/>
      <c r="M16" s="35"/>
      <c r="N16" s="35"/>
      <c r="O16" s="35"/>
      <c r="P16" s="36"/>
      <c r="Q16" s="37"/>
      <c r="R16" s="37"/>
    </row>
    <row r="17" spans="1:18" ht="15">
      <c r="A17" s="31" t="s">
        <v>35</v>
      </c>
      <c r="B17" s="32">
        <v>1006153</v>
      </c>
      <c r="C17" s="32">
        <v>1082438</v>
      </c>
      <c r="D17" s="33">
        <v>551309</v>
      </c>
      <c r="E17" s="33">
        <v>531476</v>
      </c>
      <c r="F17" s="33">
        <v>3171376</v>
      </c>
      <c r="G17" s="34"/>
      <c r="H17" s="34"/>
      <c r="I17" s="39"/>
      <c r="J17" s="34"/>
      <c r="K17" s="34"/>
      <c r="L17" s="35"/>
      <c r="M17" s="35"/>
      <c r="N17" s="35"/>
      <c r="O17" s="35"/>
      <c r="P17" s="36"/>
      <c r="Q17" s="37"/>
      <c r="R17" s="37"/>
    </row>
    <row r="18" spans="1:16" ht="15">
      <c r="A18" s="28" t="s">
        <v>18</v>
      </c>
      <c r="B18" s="40">
        <f>SUM(B6:B12)</f>
        <v>6391941</v>
      </c>
      <c r="C18" s="40">
        <f aca="true" t="shared" si="1" ref="C18:K18">SUM(C6:C12)</f>
        <v>6391111</v>
      </c>
      <c r="D18" s="40">
        <f t="shared" si="1"/>
        <v>3236467</v>
      </c>
      <c r="E18" s="40">
        <f t="shared" si="1"/>
        <v>3319526</v>
      </c>
      <c r="F18" s="40">
        <f t="shared" si="1"/>
        <v>19339045</v>
      </c>
      <c r="G18" s="40">
        <f t="shared" si="1"/>
        <v>7306499</v>
      </c>
      <c r="H18" s="40">
        <f t="shared" si="1"/>
        <v>7277612</v>
      </c>
      <c r="I18" s="40">
        <f t="shared" si="1"/>
        <v>3567980</v>
      </c>
      <c r="J18" s="40">
        <f t="shared" si="1"/>
        <v>3636426</v>
      </c>
      <c r="K18" s="40">
        <f t="shared" si="1"/>
        <v>21788517</v>
      </c>
      <c r="L18" s="41">
        <f>+(G18/B18-1)*100</f>
        <v>14.307985633784792</v>
      </c>
      <c r="M18" s="41">
        <f>+(H18/C18-1)*100</f>
        <v>13.870843426127323</v>
      </c>
      <c r="N18" s="41">
        <f>+(I18/D18-1)*100</f>
        <v>10.243052068814551</v>
      </c>
      <c r="O18" s="41">
        <f>+(J18/E18-1)*100</f>
        <v>9.546543693286335</v>
      </c>
      <c r="P18" s="41">
        <f>+(K18/F18-1)*100</f>
        <v>12.665940846613676</v>
      </c>
    </row>
    <row r="19" spans="1:16" ht="15">
      <c r="A19" s="28" t="s">
        <v>3</v>
      </c>
      <c r="B19" s="40">
        <f>SUM(B6:B17)</f>
        <v>11334965</v>
      </c>
      <c r="C19" s="40">
        <f>SUM(C6:C17)</f>
        <v>11418502</v>
      </c>
      <c r="D19" s="40">
        <f>SUM(D6:D17)</f>
        <v>5746934</v>
      </c>
      <c r="E19" s="40">
        <f>SUM(E6:E17)</f>
        <v>5755338</v>
      </c>
      <c r="F19" s="40">
        <f>SUM(F6:F17)</f>
        <v>34255739</v>
      </c>
      <c r="G19" s="40"/>
      <c r="H19" s="40"/>
      <c r="I19" s="40"/>
      <c r="J19" s="40"/>
      <c r="K19" s="40"/>
      <c r="L19" s="41"/>
      <c r="M19" s="41"/>
      <c r="N19" s="41"/>
      <c r="O19" s="41"/>
      <c r="P19" s="41"/>
    </row>
    <row r="22" ht="12.75" customHeight="1">
      <c r="K22" s="42"/>
    </row>
    <row r="24" spans="9:11" ht="12.75" customHeight="1">
      <c r="I24" s="42"/>
      <c r="J24" s="42"/>
      <c r="K24" s="42"/>
    </row>
  </sheetData>
  <sheetProtection/>
  <mergeCells count="13">
    <mergeCell ref="L4:M4"/>
    <mergeCell ref="N4:O4"/>
    <mergeCell ref="P4:P5"/>
    <mergeCell ref="A1:P2"/>
    <mergeCell ref="B3:F3"/>
    <mergeCell ref="G3:K3"/>
    <mergeCell ref="L3:O3"/>
    <mergeCell ref="B4:C4"/>
    <mergeCell ref="D4:E4"/>
    <mergeCell ref="F4:F5"/>
    <mergeCell ref="G4:H4"/>
    <mergeCell ref="I4:J4"/>
    <mergeCell ref="K4:K5"/>
  </mergeCells>
  <printOptions/>
  <pageMargins left="0" right="0" top="0" bottom="0" header="0" footer="0"/>
  <pageSetup fitToHeight="0" fitToWidth="0" orientation="portrait"/>
  <ignoredErrors>
    <ignoredError sqref="B18:K18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P58"/>
  <sheetViews>
    <sheetView zoomScale="85" zoomScaleNormal="85" zoomScalePageLayoutView="0" workbookViewId="0" topLeftCell="A1">
      <selection activeCell="F32" sqref="F32:F33"/>
    </sheetView>
  </sheetViews>
  <sheetFormatPr defaultColWidth="11.421875" defaultRowHeight="15"/>
  <sheetData>
    <row r="1" spans="1:16" ht="24" thickBot="1">
      <c r="A1" s="143"/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</row>
    <row r="2" spans="1:16" ht="19.5" customHeight="1" thickBot="1">
      <c r="A2" s="43"/>
      <c r="B2" s="144" t="s">
        <v>36</v>
      </c>
      <c r="C2" s="145"/>
      <c r="D2" s="145"/>
      <c r="E2" s="145"/>
      <c r="F2" s="146"/>
      <c r="G2" s="144" t="s">
        <v>37</v>
      </c>
      <c r="H2" s="145"/>
      <c r="I2" s="145"/>
      <c r="J2" s="145"/>
      <c r="K2" s="145"/>
      <c r="L2" s="144" t="s">
        <v>38</v>
      </c>
      <c r="M2" s="145"/>
      <c r="N2" s="145"/>
      <c r="O2" s="145"/>
      <c r="P2" s="146"/>
    </row>
    <row r="3" spans="1:16" ht="15">
      <c r="A3" s="44"/>
      <c r="B3" s="147" t="s">
        <v>4</v>
      </c>
      <c r="C3" s="140"/>
      <c r="D3" s="140" t="s">
        <v>5</v>
      </c>
      <c r="E3" s="140"/>
      <c r="F3" s="141" t="s">
        <v>3</v>
      </c>
      <c r="G3" s="147" t="s">
        <v>4</v>
      </c>
      <c r="H3" s="140"/>
      <c r="I3" s="140" t="s">
        <v>5</v>
      </c>
      <c r="J3" s="140"/>
      <c r="K3" s="141" t="s">
        <v>3</v>
      </c>
      <c r="L3" s="147" t="s">
        <v>4</v>
      </c>
      <c r="M3" s="140"/>
      <c r="N3" s="140" t="s">
        <v>5</v>
      </c>
      <c r="O3" s="140"/>
      <c r="P3" s="141" t="s">
        <v>3</v>
      </c>
    </row>
    <row r="4" spans="1:16" ht="15.75" thickBot="1">
      <c r="A4" s="44"/>
      <c r="B4" s="45" t="s">
        <v>22</v>
      </c>
      <c r="C4" s="46" t="s">
        <v>23</v>
      </c>
      <c r="D4" s="46" t="s">
        <v>22</v>
      </c>
      <c r="E4" s="46" t="s">
        <v>23</v>
      </c>
      <c r="F4" s="142"/>
      <c r="G4" s="45" t="s">
        <v>22</v>
      </c>
      <c r="H4" s="46" t="s">
        <v>23</v>
      </c>
      <c r="I4" s="46" t="s">
        <v>22</v>
      </c>
      <c r="J4" s="46" t="s">
        <v>23</v>
      </c>
      <c r="K4" s="142"/>
      <c r="L4" s="45" t="s">
        <v>22</v>
      </c>
      <c r="M4" s="46" t="s">
        <v>23</v>
      </c>
      <c r="N4" s="46" t="s">
        <v>22</v>
      </c>
      <c r="O4" s="46" t="s">
        <v>23</v>
      </c>
      <c r="P4" s="142"/>
    </row>
    <row r="5" spans="1:16" ht="15">
      <c r="A5" s="47" t="s">
        <v>24</v>
      </c>
      <c r="B5" s="48">
        <v>524144</v>
      </c>
      <c r="C5" s="49">
        <v>491996</v>
      </c>
      <c r="D5" s="49">
        <v>242903</v>
      </c>
      <c r="E5" s="49">
        <v>246141</v>
      </c>
      <c r="F5" s="50">
        <f aca="true" t="shared" si="0" ref="F5:F11">SUM(B5:E5)</f>
        <v>1505184</v>
      </c>
      <c r="G5" s="48">
        <v>447431</v>
      </c>
      <c r="H5" s="49">
        <v>429752</v>
      </c>
      <c r="I5" s="49">
        <v>259771</v>
      </c>
      <c r="J5" s="49">
        <v>251662</v>
      </c>
      <c r="K5" s="50">
        <f aca="true" t="shared" si="1" ref="K5:K11">SUM(G5:J5)</f>
        <v>1388616</v>
      </c>
      <c r="L5" s="48">
        <f aca="true" t="shared" si="2" ref="L5:P11">SUM(B5+G5)</f>
        <v>971575</v>
      </c>
      <c r="M5" s="49">
        <f t="shared" si="2"/>
        <v>921748</v>
      </c>
      <c r="N5" s="49">
        <f t="shared" si="2"/>
        <v>502674</v>
      </c>
      <c r="O5" s="49">
        <f t="shared" si="2"/>
        <v>497803</v>
      </c>
      <c r="P5" s="50">
        <f t="shared" si="2"/>
        <v>2893800</v>
      </c>
    </row>
    <row r="6" spans="1:16" ht="15">
      <c r="A6" s="47" t="s">
        <v>25</v>
      </c>
      <c r="B6" s="48">
        <v>469987</v>
      </c>
      <c r="C6" s="49">
        <v>464384</v>
      </c>
      <c r="D6" s="49">
        <v>193735</v>
      </c>
      <c r="E6" s="49">
        <v>186237</v>
      </c>
      <c r="F6" s="50">
        <f t="shared" si="0"/>
        <v>1314343</v>
      </c>
      <c r="G6" s="48">
        <v>415818</v>
      </c>
      <c r="H6" s="49">
        <v>413286</v>
      </c>
      <c r="I6" s="49">
        <v>214701</v>
      </c>
      <c r="J6" s="49">
        <v>211315</v>
      </c>
      <c r="K6" s="50">
        <f t="shared" si="1"/>
        <v>1255120</v>
      </c>
      <c r="L6" s="48">
        <f t="shared" si="2"/>
        <v>885805</v>
      </c>
      <c r="M6" s="49">
        <f t="shared" si="2"/>
        <v>877670</v>
      </c>
      <c r="N6" s="49">
        <f t="shared" si="2"/>
        <v>408436</v>
      </c>
      <c r="O6" s="49">
        <f t="shared" si="2"/>
        <v>397552</v>
      </c>
      <c r="P6" s="50">
        <f t="shared" si="2"/>
        <v>2569463</v>
      </c>
    </row>
    <row r="7" spans="1:16" ht="15">
      <c r="A7" s="47" t="s">
        <v>26</v>
      </c>
      <c r="B7" s="48">
        <v>564079</v>
      </c>
      <c r="C7" s="49">
        <v>585526</v>
      </c>
      <c r="D7" s="49">
        <v>226260</v>
      </c>
      <c r="E7" s="49">
        <v>260986</v>
      </c>
      <c r="F7" s="50">
        <f t="shared" si="0"/>
        <v>1636851</v>
      </c>
      <c r="G7" s="48">
        <v>476666</v>
      </c>
      <c r="H7" s="49">
        <v>482682</v>
      </c>
      <c r="I7" s="49">
        <v>246444</v>
      </c>
      <c r="J7" s="49">
        <v>274307</v>
      </c>
      <c r="K7" s="50">
        <f t="shared" si="1"/>
        <v>1480099</v>
      </c>
      <c r="L7" s="48">
        <f t="shared" si="2"/>
        <v>1040745</v>
      </c>
      <c r="M7" s="49">
        <f t="shared" si="2"/>
        <v>1068208</v>
      </c>
      <c r="N7" s="49">
        <f t="shared" si="2"/>
        <v>472704</v>
      </c>
      <c r="O7" s="49">
        <f t="shared" si="2"/>
        <v>535293</v>
      </c>
      <c r="P7" s="50">
        <f t="shared" si="2"/>
        <v>3116950</v>
      </c>
    </row>
    <row r="8" spans="1:16" ht="15">
      <c r="A8" s="47" t="s">
        <v>27</v>
      </c>
      <c r="B8" s="48">
        <v>586968</v>
      </c>
      <c r="C8" s="49">
        <v>576242</v>
      </c>
      <c r="D8" s="49">
        <v>239672</v>
      </c>
      <c r="E8" s="49">
        <v>236817</v>
      </c>
      <c r="F8" s="50">
        <f t="shared" si="0"/>
        <v>1639699</v>
      </c>
      <c r="G8" s="48">
        <v>469973</v>
      </c>
      <c r="H8" s="49">
        <v>461582</v>
      </c>
      <c r="I8" s="49">
        <v>257611</v>
      </c>
      <c r="J8" s="49">
        <v>251624</v>
      </c>
      <c r="K8" s="50">
        <f t="shared" si="1"/>
        <v>1440790</v>
      </c>
      <c r="L8" s="48">
        <f t="shared" si="2"/>
        <v>1056941</v>
      </c>
      <c r="M8" s="49">
        <f t="shared" si="2"/>
        <v>1037824</v>
      </c>
      <c r="N8" s="49">
        <f t="shared" si="2"/>
        <v>497283</v>
      </c>
      <c r="O8" s="49">
        <f t="shared" si="2"/>
        <v>488441</v>
      </c>
      <c r="P8" s="50">
        <f t="shared" si="2"/>
        <v>3080489</v>
      </c>
    </row>
    <row r="9" spans="1:16" ht="15">
      <c r="A9" s="47" t="s">
        <v>28</v>
      </c>
      <c r="B9" s="48">
        <v>592753</v>
      </c>
      <c r="C9" s="49">
        <v>589215</v>
      </c>
      <c r="D9" s="49">
        <v>234772</v>
      </c>
      <c r="E9" s="49">
        <v>246298</v>
      </c>
      <c r="F9" s="50">
        <f t="shared" si="0"/>
        <v>1663038</v>
      </c>
      <c r="G9" s="48">
        <v>498730</v>
      </c>
      <c r="H9" s="49">
        <v>493493</v>
      </c>
      <c r="I9" s="49">
        <v>281627</v>
      </c>
      <c r="J9" s="49">
        <v>281002</v>
      </c>
      <c r="K9" s="50">
        <f t="shared" si="1"/>
        <v>1554852</v>
      </c>
      <c r="L9" s="48">
        <f t="shared" si="2"/>
        <v>1091483</v>
      </c>
      <c r="M9" s="49">
        <f t="shared" si="2"/>
        <v>1082708</v>
      </c>
      <c r="N9" s="49">
        <f t="shared" si="2"/>
        <v>516399</v>
      </c>
      <c r="O9" s="49">
        <f t="shared" si="2"/>
        <v>527300</v>
      </c>
      <c r="P9" s="50">
        <f t="shared" si="2"/>
        <v>3217890</v>
      </c>
    </row>
    <row r="10" spans="1:16" ht="15">
      <c r="A10" s="47" t="s">
        <v>29</v>
      </c>
      <c r="B10" s="48">
        <v>595383</v>
      </c>
      <c r="C10" s="49">
        <v>596316</v>
      </c>
      <c r="D10" s="49">
        <v>269077</v>
      </c>
      <c r="E10" s="49">
        <v>258306</v>
      </c>
      <c r="F10" s="50">
        <f t="shared" si="0"/>
        <v>1719082</v>
      </c>
      <c r="G10" s="48">
        <v>460633</v>
      </c>
      <c r="H10" s="49">
        <v>464949</v>
      </c>
      <c r="I10" s="49">
        <v>283855</v>
      </c>
      <c r="J10" s="49">
        <v>270764</v>
      </c>
      <c r="K10" s="50">
        <f t="shared" si="1"/>
        <v>1480201</v>
      </c>
      <c r="L10" s="48">
        <f t="shared" si="2"/>
        <v>1056016</v>
      </c>
      <c r="M10" s="49">
        <f t="shared" si="2"/>
        <v>1061265</v>
      </c>
      <c r="N10" s="49">
        <f t="shared" si="2"/>
        <v>552932</v>
      </c>
      <c r="O10" s="49">
        <f t="shared" si="2"/>
        <v>529070</v>
      </c>
      <c r="P10" s="50">
        <f t="shared" si="2"/>
        <v>3199283</v>
      </c>
    </row>
    <row r="11" spans="1:16" ht="15">
      <c r="A11" s="47" t="s">
        <v>30</v>
      </c>
      <c r="B11" s="48">
        <v>691459</v>
      </c>
      <c r="C11" s="49">
        <v>711490</v>
      </c>
      <c r="D11" s="49">
        <v>307959</v>
      </c>
      <c r="E11" s="49">
        <v>333402</v>
      </c>
      <c r="F11" s="50">
        <f t="shared" si="0"/>
        <v>2044310</v>
      </c>
      <c r="G11" s="48">
        <v>512475</v>
      </c>
      <c r="H11" s="49">
        <v>516699</v>
      </c>
      <c r="I11" s="49">
        <v>309593</v>
      </c>
      <c r="J11" s="49">
        <v>327565</v>
      </c>
      <c r="K11" s="50">
        <f t="shared" si="1"/>
        <v>1666332</v>
      </c>
      <c r="L11" s="49">
        <f t="shared" si="2"/>
        <v>1203934</v>
      </c>
      <c r="M11" s="49">
        <f t="shared" si="2"/>
        <v>1228189</v>
      </c>
      <c r="N11" s="49">
        <f t="shared" si="2"/>
        <v>617552</v>
      </c>
      <c r="O11" s="49">
        <f t="shared" si="2"/>
        <v>660967</v>
      </c>
      <c r="P11" s="50">
        <f t="shared" si="2"/>
        <v>3710642</v>
      </c>
    </row>
    <row r="12" spans="1:16" ht="15">
      <c r="A12" s="47" t="s">
        <v>31</v>
      </c>
      <c r="B12" s="48"/>
      <c r="C12" s="49"/>
      <c r="D12" s="49"/>
      <c r="E12" s="49"/>
      <c r="F12" s="50"/>
      <c r="G12" s="48"/>
      <c r="H12" s="49"/>
      <c r="I12" s="49"/>
      <c r="J12" s="49"/>
      <c r="K12" s="50"/>
      <c r="L12" s="49"/>
      <c r="M12" s="49"/>
      <c r="N12" s="49"/>
      <c r="O12" s="49"/>
      <c r="P12" s="50"/>
    </row>
    <row r="13" spans="1:16" ht="15">
      <c r="A13" s="47" t="s">
        <v>32</v>
      </c>
      <c r="B13" s="48"/>
      <c r="C13" s="49"/>
      <c r="D13" s="49"/>
      <c r="E13" s="49"/>
      <c r="F13" s="50"/>
      <c r="G13" s="48"/>
      <c r="H13" s="49"/>
      <c r="I13" s="49"/>
      <c r="J13" s="49"/>
      <c r="K13" s="50"/>
      <c r="L13" s="49"/>
      <c r="M13" s="49"/>
      <c r="N13" s="49"/>
      <c r="O13" s="49"/>
      <c r="P13" s="50"/>
    </row>
    <row r="14" spans="1:16" ht="15">
      <c r="A14" s="47" t="s">
        <v>33</v>
      </c>
      <c r="B14" s="48"/>
      <c r="C14" s="49"/>
      <c r="D14" s="49"/>
      <c r="E14" s="49"/>
      <c r="F14" s="50"/>
      <c r="G14" s="48"/>
      <c r="H14" s="49"/>
      <c r="I14" s="49"/>
      <c r="J14" s="49"/>
      <c r="K14" s="50"/>
      <c r="L14" s="49"/>
      <c r="M14" s="49"/>
      <c r="N14" s="49"/>
      <c r="O14" s="49"/>
      <c r="P14" s="50"/>
    </row>
    <row r="15" spans="1:16" ht="15">
      <c r="A15" s="47" t="s">
        <v>34</v>
      </c>
      <c r="B15" s="48"/>
      <c r="C15" s="49"/>
      <c r="D15" s="49"/>
      <c r="E15" s="49"/>
      <c r="F15" s="50"/>
      <c r="G15" s="48"/>
      <c r="H15" s="49"/>
      <c r="I15" s="49"/>
      <c r="J15" s="49"/>
      <c r="K15" s="50"/>
      <c r="L15" s="49"/>
      <c r="M15" s="49"/>
      <c r="N15" s="49"/>
      <c r="O15" s="49"/>
      <c r="P15" s="50"/>
    </row>
    <row r="16" spans="1:16" ht="15">
      <c r="A16" s="47" t="s">
        <v>35</v>
      </c>
      <c r="B16" s="48"/>
      <c r="C16" s="49"/>
      <c r="D16" s="49"/>
      <c r="E16" s="49"/>
      <c r="F16" s="50"/>
      <c r="G16" s="48"/>
      <c r="H16" s="49"/>
      <c r="I16" s="49"/>
      <c r="J16" s="49"/>
      <c r="K16" s="50"/>
      <c r="L16" s="49"/>
      <c r="M16" s="49"/>
      <c r="N16" s="49"/>
      <c r="O16" s="49"/>
      <c r="P16" s="50"/>
    </row>
    <row r="17" spans="1:16" ht="15.75" thickBot="1">
      <c r="A17" s="51" t="s">
        <v>3</v>
      </c>
      <c r="B17" s="52">
        <f aca="true" t="shared" si="3" ref="B17:P17">SUM(B5:B16)</f>
        <v>4024773</v>
      </c>
      <c r="C17" s="53">
        <f t="shared" si="3"/>
        <v>4015169</v>
      </c>
      <c r="D17" s="53">
        <f t="shared" si="3"/>
        <v>1714378</v>
      </c>
      <c r="E17" s="53">
        <f t="shared" si="3"/>
        <v>1768187</v>
      </c>
      <c r="F17" s="54">
        <f t="shared" si="3"/>
        <v>11522507</v>
      </c>
      <c r="G17" s="52">
        <f t="shared" si="3"/>
        <v>3281726</v>
      </c>
      <c r="H17" s="53">
        <f t="shared" si="3"/>
        <v>3262443</v>
      </c>
      <c r="I17" s="53">
        <f t="shared" si="3"/>
        <v>1853602</v>
      </c>
      <c r="J17" s="53">
        <f t="shared" si="3"/>
        <v>1868239</v>
      </c>
      <c r="K17" s="54">
        <f t="shared" si="3"/>
        <v>10266010</v>
      </c>
      <c r="L17" s="52">
        <f t="shared" si="3"/>
        <v>7306499</v>
      </c>
      <c r="M17" s="53">
        <f t="shared" si="3"/>
        <v>7277612</v>
      </c>
      <c r="N17" s="53">
        <f t="shared" si="3"/>
        <v>3567980</v>
      </c>
      <c r="O17" s="53">
        <f t="shared" si="3"/>
        <v>3636426</v>
      </c>
      <c r="P17" s="54">
        <f t="shared" si="3"/>
        <v>21788517</v>
      </c>
    </row>
    <row r="18" spans="1:11" ht="15.75" thickTop="1">
      <c r="A18" s="55"/>
      <c r="B18" s="55"/>
      <c r="C18" s="55"/>
      <c r="D18" s="55"/>
      <c r="E18" s="55"/>
      <c r="F18" s="55"/>
      <c r="G18" s="55"/>
      <c r="H18" s="55"/>
      <c r="I18" s="55"/>
      <c r="J18" s="55"/>
      <c r="K18" s="55"/>
    </row>
    <row r="19" ht="15" customHeight="1">
      <c r="A19" s="55"/>
    </row>
    <row r="20" ht="15">
      <c r="A20" s="55"/>
    </row>
    <row r="21" spans="14:15" ht="15">
      <c r="N21" s="56"/>
      <c r="O21" s="56"/>
    </row>
    <row r="31" ht="15.75" thickBot="1"/>
    <row r="32" spans="1:6" ht="15">
      <c r="A32" s="43"/>
      <c r="B32" s="140" t="s">
        <v>4</v>
      </c>
      <c r="C32" s="140"/>
      <c r="D32" s="140" t="s">
        <v>5</v>
      </c>
      <c r="E32" s="140"/>
      <c r="F32" s="141" t="s">
        <v>3</v>
      </c>
    </row>
    <row r="33" spans="1:6" ht="15.75" thickBot="1">
      <c r="A33" s="44"/>
      <c r="B33" s="46" t="s">
        <v>22</v>
      </c>
      <c r="C33" s="46" t="s">
        <v>23</v>
      </c>
      <c r="D33" s="46" t="s">
        <v>22</v>
      </c>
      <c r="E33" s="46" t="s">
        <v>23</v>
      </c>
      <c r="F33" s="142"/>
    </row>
    <row r="34" spans="1:6" ht="15">
      <c r="A34" s="47" t="s">
        <v>24</v>
      </c>
      <c r="B34" s="57">
        <f aca="true" t="shared" si="4" ref="B34:E35">SUM(L5)</f>
        <v>971575</v>
      </c>
      <c r="C34" s="58">
        <f t="shared" si="4"/>
        <v>921748</v>
      </c>
      <c r="D34" s="58">
        <f t="shared" si="4"/>
        <v>502674</v>
      </c>
      <c r="E34" s="58">
        <f t="shared" si="4"/>
        <v>497803</v>
      </c>
      <c r="F34" s="50">
        <f>SUM(B34:E34)</f>
        <v>2893800</v>
      </c>
    </row>
    <row r="35" spans="1:6" ht="15">
      <c r="A35" s="47" t="s">
        <v>25</v>
      </c>
      <c r="B35" s="48">
        <f t="shared" si="4"/>
        <v>885805</v>
      </c>
      <c r="C35" s="49">
        <f t="shared" si="4"/>
        <v>877670</v>
      </c>
      <c r="D35" s="49">
        <f t="shared" si="4"/>
        <v>408436</v>
      </c>
      <c r="E35" s="49">
        <f t="shared" si="4"/>
        <v>397552</v>
      </c>
      <c r="F35" s="50">
        <f>SUM(B35:E35)</f>
        <v>2569463</v>
      </c>
    </row>
    <row r="36" spans="1:6" ht="15">
      <c r="A36" s="47" t="s">
        <v>26</v>
      </c>
      <c r="B36" s="48">
        <v>1040745</v>
      </c>
      <c r="C36" s="49">
        <v>1068208</v>
      </c>
      <c r="D36" s="49">
        <v>472704</v>
      </c>
      <c r="E36" s="49">
        <v>535293</v>
      </c>
      <c r="F36" s="50">
        <v>3116950</v>
      </c>
    </row>
    <row r="37" spans="1:6" ht="15">
      <c r="A37" s="47" t="s">
        <v>27</v>
      </c>
      <c r="B37" s="48">
        <v>1056941</v>
      </c>
      <c r="C37" s="49">
        <v>1037824</v>
      </c>
      <c r="D37" s="49">
        <v>497283</v>
      </c>
      <c r="E37" s="49">
        <v>488441</v>
      </c>
      <c r="F37" s="50">
        <f>SUM(B37:E37)</f>
        <v>3080489</v>
      </c>
    </row>
    <row r="38" spans="1:6" ht="15">
      <c r="A38" s="47" t="s">
        <v>28</v>
      </c>
      <c r="B38" s="48">
        <v>1091483</v>
      </c>
      <c r="C38" s="49">
        <v>1082708</v>
      </c>
      <c r="D38" s="49">
        <v>516399</v>
      </c>
      <c r="E38" s="49">
        <v>527300</v>
      </c>
      <c r="F38" s="50">
        <v>3217890</v>
      </c>
    </row>
    <row r="39" spans="1:6" ht="15">
      <c r="A39" s="47" t="s">
        <v>29</v>
      </c>
      <c r="B39" s="48">
        <v>1056016</v>
      </c>
      <c r="C39" s="49">
        <v>1061265</v>
      </c>
      <c r="D39" s="49">
        <v>552932</v>
      </c>
      <c r="E39" s="49">
        <v>529070</v>
      </c>
      <c r="F39" s="50">
        <v>3199283</v>
      </c>
    </row>
    <row r="40" spans="1:6" ht="15">
      <c r="A40" s="47" t="s">
        <v>30</v>
      </c>
      <c r="B40" s="48">
        <v>1203934</v>
      </c>
      <c r="C40" s="49">
        <v>1228189</v>
      </c>
      <c r="D40" s="49">
        <v>617552</v>
      </c>
      <c r="E40" s="49">
        <v>660967</v>
      </c>
      <c r="F40" s="50">
        <v>3710642</v>
      </c>
    </row>
    <row r="41" spans="1:6" ht="15">
      <c r="A41" s="47" t="s">
        <v>31</v>
      </c>
      <c r="B41" s="48"/>
      <c r="C41" s="49"/>
      <c r="D41" s="49"/>
      <c r="E41" s="49"/>
      <c r="F41" s="50"/>
    </row>
    <row r="42" spans="1:6" ht="15">
      <c r="A42" s="47" t="s">
        <v>32</v>
      </c>
      <c r="B42" s="48"/>
      <c r="C42" s="49"/>
      <c r="D42" s="49"/>
      <c r="E42" s="49"/>
      <c r="F42" s="50"/>
    </row>
    <row r="43" spans="1:6" ht="15">
      <c r="A43" s="47" t="s">
        <v>33</v>
      </c>
      <c r="B43" s="48"/>
      <c r="C43" s="49"/>
      <c r="D43" s="49"/>
      <c r="E43" s="49"/>
      <c r="F43" s="50"/>
    </row>
    <row r="44" spans="1:6" ht="15">
      <c r="A44" s="47" t="s">
        <v>34</v>
      </c>
      <c r="B44" s="48"/>
      <c r="C44" s="49"/>
      <c r="D44" s="49"/>
      <c r="E44" s="49"/>
      <c r="F44" s="50"/>
    </row>
    <row r="45" spans="1:6" ht="15">
      <c r="A45" s="47" t="s">
        <v>35</v>
      </c>
      <c r="B45" s="48"/>
      <c r="C45" s="49"/>
      <c r="D45" s="49"/>
      <c r="E45" s="49"/>
      <c r="F45" s="50"/>
    </row>
    <row r="46" spans="1:6" ht="15.75" thickBot="1">
      <c r="A46" s="59" t="s">
        <v>3</v>
      </c>
      <c r="B46" s="52">
        <f>SUM(B34:B45)</f>
        <v>7306499</v>
      </c>
      <c r="C46" s="53">
        <f>SUM(C34:C45)</f>
        <v>7277612</v>
      </c>
      <c r="D46" s="53">
        <f>SUM(D34:D45)</f>
        <v>3567980</v>
      </c>
      <c r="E46" s="53">
        <f>SUM(E34:E45)</f>
        <v>3636426</v>
      </c>
      <c r="F46" s="54">
        <f>SUM(F34:F45)</f>
        <v>21788517</v>
      </c>
    </row>
    <row r="58" spans="7:8" ht="15">
      <c r="G58" s="56"/>
      <c r="H58" s="56"/>
    </row>
  </sheetData>
  <sheetProtection/>
  <mergeCells count="16">
    <mergeCell ref="B32:C32"/>
    <mergeCell ref="D32:E32"/>
    <mergeCell ref="F32:F33"/>
    <mergeCell ref="I3:J3"/>
    <mergeCell ref="A1:P1"/>
    <mergeCell ref="N3:O3"/>
    <mergeCell ref="B2:F2"/>
    <mergeCell ref="G2:K2"/>
    <mergeCell ref="B3:C3"/>
    <mergeCell ref="D3:E3"/>
    <mergeCell ref="F3:F4"/>
    <mergeCell ref="G3:H3"/>
    <mergeCell ref="K3:K4"/>
    <mergeCell ref="L2:P2"/>
    <mergeCell ref="L3:M3"/>
    <mergeCell ref="P3:P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6"/>
  <sheetViews>
    <sheetView zoomScalePageLayoutView="0" workbookViewId="0" topLeftCell="A19">
      <selection activeCell="M49" sqref="M49"/>
    </sheetView>
  </sheetViews>
  <sheetFormatPr defaultColWidth="11.421875" defaultRowHeight="15"/>
  <cols>
    <col min="1" max="1" width="8.421875" style="61" customWidth="1"/>
    <col min="2" max="2" width="11.28125" style="61" customWidth="1"/>
    <col min="3" max="3" width="8.00390625" style="61" customWidth="1"/>
    <col min="4" max="4" width="11.00390625" style="61" bestFit="1" customWidth="1"/>
    <col min="5" max="5" width="10.8515625" style="61" bestFit="1" customWidth="1"/>
    <col min="6" max="6" width="9.28125" style="61" bestFit="1" customWidth="1"/>
    <col min="7" max="7" width="9.8515625" style="61" bestFit="1" customWidth="1"/>
    <col min="8" max="10" width="7.8515625" style="61" customWidth="1"/>
    <col min="11" max="16384" width="11.421875" style="61" customWidth="1"/>
  </cols>
  <sheetData>
    <row r="1" spans="1:10" ht="15">
      <c r="A1" s="60"/>
      <c r="B1" s="148">
        <v>2014</v>
      </c>
      <c r="C1" s="148"/>
      <c r="D1" s="148"/>
      <c r="E1" s="148">
        <v>2015</v>
      </c>
      <c r="F1" s="148"/>
      <c r="G1" s="148"/>
      <c r="H1" s="148" t="s">
        <v>0</v>
      </c>
      <c r="I1" s="148"/>
      <c r="J1" s="148"/>
    </row>
    <row r="2" spans="1:10" ht="15">
      <c r="A2" s="60"/>
      <c r="B2" s="62" t="s">
        <v>1</v>
      </c>
      <c r="C2" s="62" t="s">
        <v>2</v>
      </c>
      <c r="D2" s="62" t="s">
        <v>3</v>
      </c>
      <c r="E2" s="62" t="s">
        <v>1</v>
      </c>
      <c r="F2" s="62" t="s">
        <v>2</v>
      </c>
      <c r="G2" s="62" t="s">
        <v>3</v>
      </c>
      <c r="H2" s="62" t="s">
        <v>1</v>
      </c>
      <c r="I2" s="62" t="s">
        <v>2</v>
      </c>
      <c r="J2" s="62" t="s">
        <v>3</v>
      </c>
    </row>
    <row r="3" spans="1:10" ht="15">
      <c r="A3" s="63" t="s">
        <v>6</v>
      </c>
      <c r="B3" s="64">
        <v>24063</v>
      </c>
      <c r="C3" s="64">
        <v>8705</v>
      </c>
      <c r="D3" s="64">
        <v>32768</v>
      </c>
      <c r="E3" s="64">
        <v>26038</v>
      </c>
      <c r="F3" s="64">
        <v>9184</v>
      </c>
      <c r="G3" s="64">
        <v>35222</v>
      </c>
      <c r="H3" s="65">
        <f aca="true" t="shared" si="0" ref="H3:J6">(E3/B3-1)*100</f>
        <v>8.20762165980966</v>
      </c>
      <c r="I3" s="65">
        <f t="shared" si="0"/>
        <v>5.502584721424464</v>
      </c>
      <c r="J3" s="65">
        <f t="shared" si="0"/>
        <v>7.489013671875</v>
      </c>
    </row>
    <row r="4" spans="1:10" ht="15">
      <c r="A4" s="63" t="s">
        <v>7</v>
      </c>
      <c r="B4" s="64">
        <v>22418</v>
      </c>
      <c r="C4" s="64">
        <v>7521</v>
      </c>
      <c r="D4" s="64">
        <v>29939</v>
      </c>
      <c r="E4" s="64">
        <v>23438</v>
      </c>
      <c r="F4" s="64">
        <v>7952</v>
      </c>
      <c r="G4" s="64">
        <v>31390</v>
      </c>
      <c r="H4" s="65">
        <f t="shared" si="0"/>
        <v>4.549915246676783</v>
      </c>
      <c r="I4" s="65">
        <f t="shared" si="0"/>
        <v>5.730620928068086</v>
      </c>
      <c r="J4" s="65">
        <f t="shared" si="0"/>
        <v>4.846521259895109</v>
      </c>
    </row>
    <row r="5" spans="1:12" ht="15">
      <c r="A5" s="63" t="s">
        <v>8</v>
      </c>
      <c r="B5" s="66">
        <v>25189</v>
      </c>
      <c r="C5" s="66">
        <v>8468</v>
      </c>
      <c r="D5" s="64">
        <v>33657</v>
      </c>
      <c r="E5" s="64">
        <v>26704</v>
      </c>
      <c r="F5" s="64">
        <v>9170</v>
      </c>
      <c r="G5" s="64">
        <v>35874</v>
      </c>
      <c r="H5" s="65">
        <f t="shared" si="0"/>
        <v>6.01453015205049</v>
      </c>
      <c r="I5" s="65">
        <f t="shared" si="0"/>
        <v>8.290033065658942</v>
      </c>
      <c r="J5" s="65">
        <f t="shared" si="0"/>
        <v>6.587039843123277</v>
      </c>
      <c r="L5" s="67"/>
    </row>
    <row r="6" spans="1:10" ht="15">
      <c r="A6" s="63" t="s">
        <v>9</v>
      </c>
      <c r="B6" s="66">
        <v>25286</v>
      </c>
      <c r="C6" s="66">
        <v>8448</v>
      </c>
      <c r="D6" s="64">
        <v>33734</v>
      </c>
      <c r="E6" s="64">
        <v>26019</v>
      </c>
      <c r="F6" s="64">
        <v>9047</v>
      </c>
      <c r="G6" s="64">
        <v>35066</v>
      </c>
      <c r="H6" s="65">
        <f t="shared" si="0"/>
        <v>2.898837301273427</v>
      </c>
      <c r="I6" s="65">
        <f t="shared" si="0"/>
        <v>7.090435606060597</v>
      </c>
      <c r="J6" s="65">
        <f t="shared" si="0"/>
        <v>3.948538566431492</v>
      </c>
    </row>
    <row r="7" spans="1:14" ht="15">
      <c r="A7" s="63" t="s">
        <v>10</v>
      </c>
      <c r="B7" s="66">
        <v>26585</v>
      </c>
      <c r="C7" s="66">
        <v>8475</v>
      </c>
      <c r="D7" s="64">
        <v>35060</v>
      </c>
      <c r="E7" s="64">
        <v>26515</v>
      </c>
      <c r="F7" s="64">
        <v>9432</v>
      </c>
      <c r="G7" s="64">
        <v>35947</v>
      </c>
      <c r="H7" s="65">
        <f>(E7/B7-1)*100</f>
        <v>-0.26330637577581806</v>
      </c>
      <c r="I7" s="65">
        <f>(F7/C7-1)*100</f>
        <v>11.292035398230095</v>
      </c>
      <c r="J7" s="65">
        <f>(G7/D7-1)*100</f>
        <v>2.5299486594409615</v>
      </c>
      <c r="L7" s="67"/>
      <c r="M7" s="67"/>
      <c r="N7" s="68"/>
    </row>
    <row r="8" spans="1:14" ht="15">
      <c r="A8" s="63" t="s">
        <v>11</v>
      </c>
      <c r="B8" s="69">
        <v>24557</v>
      </c>
      <c r="C8" s="69">
        <v>8388</v>
      </c>
      <c r="D8" s="64">
        <v>32945</v>
      </c>
      <c r="E8" s="64">
        <v>25030</v>
      </c>
      <c r="F8" s="64">
        <v>9388</v>
      </c>
      <c r="G8" s="64">
        <v>34418</v>
      </c>
      <c r="H8" s="65">
        <f>(E8/B8-1)*100</f>
        <v>1.9261310420654043</v>
      </c>
      <c r="I8" s="65">
        <f>(F8/C8-1)*100</f>
        <v>11.921793037672867</v>
      </c>
      <c r="J8" s="65">
        <f>(G8/D8-1)*100</f>
        <v>4.471088177265137</v>
      </c>
      <c r="L8" s="67"/>
      <c r="M8" s="70"/>
      <c r="N8" s="68"/>
    </row>
    <row r="9" spans="1:14" ht="15">
      <c r="A9" s="63" t="s">
        <v>12</v>
      </c>
      <c r="B9" s="66">
        <v>26781</v>
      </c>
      <c r="C9" s="66">
        <v>9191</v>
      </c>
      <c r="D9" s="64">
        <v>35972</v>
      </c>
      <c r="E9" s="66">
        <v>27207</v>
      </c>
      <c r="F9" s="66">
        <v>10160</v>
      </c>
      <c r="G9" s="64">
        <v>37367</v>
      </c>
      <c r="H9" s="65">
        <f>(E9/B9-1)*100</f>
        <v>1.5906799596729027</v>
      </c>
      <c r="I9" s="65">
        <f>(F9/C9-1)*100</f>
        <v>10.542922424110547</v>
      </c>
      <c r="J9" s="65">
        <f>(G9/D9-1)*100</f>
        <v>3.878016234849335</v>
      </c>
      <c r="L9" s="67"/>
      <c r="M9" s="67"/>
      <c r="N9" s="68"/>
    </row>
    <row r="10" spans="1:14" ht="15">
      <c r="A10" s="63" t="s">
        <v>13</v>
      </c>
      <c r="B10" s="66">
        <v>26985</v>
      </c>
      <c r="C10" s="66">
        <v>9086</v>
      </c>
      <c r="D10" s="64">
        <v>36071</v>
      </c>
      <c r="E10" s="66"/>
      <c r="F10" s="66"/>
      <c r="G10" s="64"/>
      <c r="H10" s="65"/>
      <c r="I10" s="65"/>
      <c r="J10" s="65"/>
      <c r="N10" s="68"/>
    </row>
    <row r="11" spans="1:14" ht="15">
      <c r="A11" s="63" t="s">
        <v>14</v>
      </c>
      <c r="B11" s="66">
        <v>25172</v>
      </c>
      <c r="C11" s="66">
        <v>8104</v>
      </c>
      <c r="D11" s="64">
        <v>33276</v>
      </c>
      <c r="E11" s="66"/>
      <c r="F11" s="66"/>
      <c r="G11" s="64"/>
      <c r="H11" s="65"/>
      <c r="I11" s="65"/>
      <c r="J11" s="65"/>
      <c r="L11" s="67"/>
      <c r="M11" s="67"/>
      <c r="N11" s="68"/>
    </row>
    <row r="12" spans="1:14" ht="15">
      <c r="A12" s="63" t="s">
        <v>15</v>
      </c>
      <c r="B12" s="66">
        <v>27199</v>
      </c>
      <c r="C12" s="66">
        <v>8562</v>
      </c>
      <c r="D12" s="64">
        <v>35761</v>
      </c>
      <c r="E12" s="66"/>
      <c r="F12" s="66"/>
      <c r="G12" s="64"/>
      <c r="H12" s="65"/>
      <c r="I12" s="65"/>
      <c r="J12" s="65"/>
      <c r="L12" s="67"/>
      <c r="M12" s="67"/>
      <c r="N12" s="68"/>
    </row>
    <row r="13" spans="1:14" ht="15">
      <c r="A13" s="63" t="s">
        <v>16</v>
      </c>
      <c r="B13" s="66">
        <v>26043</v>
      </c>
      <c r="C13" s="66">
        <v>8554</v>
      </c>
      <c r="D13" s="64">
        <v>34597</v>
      </c>
      <c r="E13" s="66"/>
      <c r="F13" s="66"/>
      <c r="G13" s="64"/>
      <c r="H13" s="65"/>
      <c r="I13" s="65"/>
      <c r="J13" s="65"/>
      <c r="L13" s="67"/>
      <c r="M13" s="67"/>
      <c r="N13" s="68"/>
    </row>
    <row r="14" spans="1:14" ht="15">
      <c r="A14" s="63" t="s">
        <v>17</v>
      </c>
      <c r="B14" s="66">
        <v>26739</v>
      </c>
      <c r="C14" s="66">
        <v>9435</v>
      </c>
      <c r="D14" s="64">
        <v>36174</v>
      </c>
      <c r="E14" s="66"/>
      <c r="F14" s="66"/>
      <c r="G14" s="64"/>
      <c r="H14" s="65"/>
      <c r="I14" s="65"/>
      <c r="J14" s="65"/>
      <c r="N14" s="68"/>
    </row>
    <row r="15" spans="1:14" ht="15">
      <c r="A15" s="60" t="s">
        <v>18</v>
      </c>
      <c r="B15" s="71">
        <f>SUM(B3:B9)</f>
        <v>174879</v>
      </c>
      <c r="C15" s="71">
        <f>SUM(C3:C9)</f>
        <v>59196</v>
      </c>
      <c r="D15" s="71">
        <f>SUM(D3:D9)</f>
        <v>234075</v>
      </c>
      <c r="E15" s="71">
        <f>SUM(E3:E9)</f>
        <v>180951</v>
      </c>
      <c r="F15" s="71">
        <f>SUM(F3:F9)</f>
        <v>64333</v>
      </c>
      <c r="G15" s="71">
        <f>SUM(G3:G9)</f>
        <v>245284</v>
      </c>
      <c r="H15" s="72">
        <f>(E15/B15-1)*100</f>
        <v>3.4721150052321903</v>
      </c>
      <c r="I15" s="72">
        <f>(F15/C15-1)*100</f>
        <v>8.677951212919787</v>
      </c>
      <c r="J15" s="72">
        <f>(G15/D15-1)*100</f>
        <v>4.788636120901413</v>
      </c>
      <c r="N15" s="68"/>
    </row>
    <row r="16" spans="1:14" ht="15">
      <c r="A16" s="60" t="s">
        <v>3</v>
      </c>
      <c r="B16" s="71">
        <f>SUM(B4:B14)</f>
        <v>282954</v>
      </c>
      <c r="C16" s="71">
        <f>SUM(C4:C14)</f>
        <v>94232</v>
      </c>
      <c r="D16" s="71">
        <f>SUM(D4:D14)</f>
        <v>377186</v>
      </c>
      <c r="E16" s="71"/>
      <c r="F16" s="71"/>
      <c r="G16" s="71"/>
      <c r="H16" s="71"/>
      <c r="I16" s="72"/>
      <c r="J16" s="72"/>
      <c r="N16" s="68"/>
    </row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9" ht="12.75"/>
    <row r="40" ht="12.75"/>
    <row r="41" ht="12.75"/>
    <row r="42" ht="12.75"/>
    <row r="43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</sheetData>
  <sheetProtection/>
  <mergeCells count="3">
    <mergeCell ref="B1:D1"/>
    <mergeCell ref="E1:G1"/>
    <mergeCell ref="H1:J1"/>
  </mergeCells>
  <printOptions/>
  <pageMargins left="0.75" right="0.75" top="1" bottom="1" header="0" footer="0"/>
  <pageSetup horizontalDpi="300" verticalDpi="300" orientation="portrait" r:id="rId2"/>
  <ignoredErrors>
    <ignoredError sqref="B16:D16 B15:G15" formulaRange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R150"/>
  <sheetViews>
    <sheetView zoomScale="115" zoomScaleNormal="115" zoomScalePageLayoutView="0" workbookViewId="0" topLeftCell="A1">
      <selection activeCell="I23" sqref="I23"/>
    </sheetView>
  </sheetViews>
  <sheetFormatPr defaultColWidth="11.421875" defaultRowHeight="15"/>
  <cols>
    <col min="1" max="1" width="8.421875" style="61" bestFit="1" customWidth="1"/>
    <col min="2" max="4" width="8.140625" style="61" bestFit="1" customWidth="1"/>
    <col min="5" max="5" width="7.00390625" style="61" bestFit="1" customWidth="1"/>
    <col min="6" max="6" width="8.140625" style="61" bestFit="1" customWidth="1"/>
    <col min="7" max="7" width="9.140625" style="61" customWidth="1"/>
    <col min="8" max="8" width="8.28125" style="61" customWidth="1"/>
    <col min="9" max="9" width="8.140625" style="61" bestFit="1" customWidth="1"/>
    <col min="10" max="10" width="7.421875" style="61" customWidth="1"/>
    <col min="11" max="11" width="8.7109375" style="61" customWidth="1"/>
    <col min="12" max="12" width="9.421875" style="61" bestFit="1" customWidth="1"/>
    <col min="13" max="13" width="6.57421875" style="61" bestFit="1" customWidth="1"/>
    <col min="14" max="14" width="8.140625" style="61" bestFit="1" customWidth="1"/>
    <col min="15" max="15" width="6.57421875" style="61" bestFit="1" customWidth="1"/>
    <col min="16" max="16" width="7.421875" style="61" customWidth="1"/>
    <col min="17" max="18" width="11.421875" style="73" customWidth="1"/>
    <col min="19" max="16384" width="11.421875" style="61" customWidth="1"/>
  </cols>
  <sheetData>
    <row r="1" spans="17:18" ht="8.25" customHeight="1">
      <c r="Q1" s="61"/>
      <c r="R1" s="61"/>
    </row>
    <row r="2" spans="1:18" ht="22.5" customHeight="1">
      <c r="A2" s="150" t="s">
        <v>40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Q2" s="61"/>
      <c r="R2" s="61"/>
    </row>
    <row r="3" spans="1:18" ht="15">
      <c r="A3" s="60"/>
      <c r="B3" s="148">
        <v>2014</v>
      </c>
      <c r="C3" s="148"/>
      <c r="D3" s="148"/>
      <c r="E3" s="148"/>
      <c r="F3" s="148"/>
      <c r="G3" s="148">
        <v>2015</v>
      </c>
      <c r="H3" s="148"/>
      <c r="I3" s="148"/>
      <c r="J3" s="148"/>
      <c r="K3" s="148"/>
      <c r="L3" s="148" t="s">
        <v>20</v>
      </c>
      <c r="M3" s="148"/>
      <c r="N3" s="148"/>
      <c r="O3" s="148"/>
      <c r="P3" s="148"/>
      <c r="Q3" s="61"/>
      <c r="R3" s="61"/>
    </row>
    <row r="4" spans="1:16" s="76" customFormat="1" ht="15">
      <c r="A4" s="62"/>
      <c r="B4" s="148" t="s">
        <v>4</v>
      </c>
      <c r="C4" s="148"/>
      <c r="D4" s="148" t="s">
        <v>5</v>
      </c>
      <c r="E4" s="148"/>
      <c r="F4" s="62"/>
      <c r="G4" s="148" t="s">
        <v>4</v>
      </c>
      <c r="H4" s="148"/>
      <c r="I4" s="148" t="s">
        <v>5</v>
      </c>
      <c r="J4" s="148"/>
      <c r="K4" s="62"/>
      <c r="L4" s="148" t="s">
        <v>4</v>
      </c>
      <c r="M4" s="148"/>
      <c r="N4" s="148" t="s">
        <v>5</v>
      </c>
      <c r="O4" s="148"/>
      <c r="P4" s="62"/>
    </row>
    <row r="5" spans="1:18" ht="15">
      <c r="A5" s="60"/>
      <c r="B5" s="62" t="s">
        <v>41</v>
      </c>
      <c r="C5" s="62" t="s">
        <v>42</v>
      </c>
      <c r="D5" s="62" t="s">
        <v>41</v>
      </c>
      <c r="E5" s="62" t="s">
        <v>42</v>
      </c>
      <c r="F5" s="62" t="s">
        <v>3</v>
      </c>
      <c r="G5" s="62" t="s">
        <v>41</v>
      </c>
      <c r="H5" s="62" t="s">
        <v>42</v>
      </c>
      <c r="I5" s="62" t="s">
        <v>41</v>
      </c>
      <c r="J5" s="62" t="s">
        <v>42</v>
      </c>
      <c r="K5" s="62" t="s">
        <v>3</v>
      </c>
      <c r="L5" s="62" t="s">
        <v>41</v>
      </c>
      <c r="M5" s="62" t="s">
        <v>42</v>
      </c>
      <c r="N5" s="62" t="s">
        <v>41</v>
      </c>
      <c r="O5" s="62" t="s">
        <v>42</v>
      </c>
      <c r="P5" s="62" t="s">
        <v>3</v>
      </c>
      <c r="Q5" s="61"/>
      <c r="R5" s="61"/>
    </row>
    <row r="6" spans="1:18" s="78" customFormat="1" ht="16.5" customHeight="1">
      <c r="A6" s="63" t="s">
        <v>24</v>
      </c>
      <c r="B6" s="64">
        <v>10908</v>
      </c>
      <c r="C6" s="64">
        <v>10924</v>
      </c>
      <c r="D6" s="64">
        <v>4328</v>
      </c>
      <c r="E6" s="64">
        <v>4346</v>
      </c>
      <c r="F6" s="64">
        <v>30506</v>
      </c>
      <c r="G6" s="64">
        <v>11535</v>
      </c>
      <c r="H6" s="64">
        <v>11563</v>
      </c>
      <c r="I6" s="64">
        <v>4585</v>
      </c>
      <c r="J6" s="64">
        <v>4581</v>
      </c>
      <c r="K6" s="64">
        <v>32264</v>
      </c>
      <c r="L6" s="65">
        <f aca="true" t="shared" si="0" ref="L6:O9">(G6/B6-1)*100</f>
        <v>5.748074807480741</v>
      </c>
      <c r="M6" s="65">
        <f t="shared" si="0"/>
        <v>5.849505675576716</v>
      </c>
      <c r="N6" s="65">
        <f t="shared" si="0"/>
        <v>5.938077634011085</v>
      </c>
      <c r="O6" s="65">
        <f t="shared" si="0"/>
        <v>5.407271053842622</v>
      </c>
      <c r="P6" s="65">
        <f>+(K6/F6-1)*100</f>
        <v>5.762800760506126</v>
      </c>
      <c r="Q6" s="77"/>
      <c r="R6" s="77"/>
    </row>
    <row r="7" spans="1:18" s="78" customFormat="1" ht="16.5" customHeight="1">
      <c r="A7" s="63" t="s">
        <v>25</v>
      </c>
      <c r="B7" s="64">
        <v>9910</v>
      </c>
      <c r="C7" s="64">
        <v>9915</v>
      </c>
      <c r="D7" s="64">
        <v>3749</v>
      </c>
      <c r="E7" s="64">
        <v>3754</v>
      </c>
      <c r="F7" s="64">
        <v>27328</v>
      </c>
      <c r="G7" s="64">
        <v>10429</v>
      </c>
      <c r="H7" s="64">
        <v>10429</v>
      </c>
      <c r="I7" s="64">
        <v>3966</v>
      </c>
      <c r="J7" s="64">
        <v>3967</v>
      </c>
      <c r="K7" s="64">
        <v>28791</v>
      </c>
      <c r="L7" s="65">
        <f t="shared" si="0"/>
        <v>5.237134207870842</v>
      </c>
      <c r="M7" s="65">
        <f t="shared" si="0"/>
        <v>5.184064548663647</v>
      </c>
      <c r="N7" s="65">
        <f t="shared" si="0"/>
        <v>5.788210189383847</v>
      </c>
      <c r="O7" s="65">
        <f t="shared" si="0"/>
        <v>5.673947789025036</v>
      </c>
      <c r="P7" s="65">
        <f>+(K7/F7-1)*100</f>
        <v>5.353483606557385</v>
      </c>
      <c r="Q7" s="77"/>
      <c r="R7" s="77"/>
    </row>
    <row r="8" spans="1:18" s="78" customFormat="1" ht="16.5" customHeight="1">
      <c r="A8" s="63" t="s">
        <v>26</v>
      </c>
      <c r="B8" s="64">
        <v>11161</v>
      </c>
      <c r="C8" s="64">
        <v>11132</v>
      </c>
      <c r="D8" s="64">
        <v>4221</v>
      </c>
      <c r="E8" s="64">
        <v>4226</v>
      </c>
      <c r="F8" s="64">
        <v>30740</v>
      </c>
      <c r="G8" s="64">
        <v>11719</v>
      </c>
      <c r="H8" s="64">
        <v>11716</v>
      </c>
      <c r="I8" s="64">
        <v>4576</v>
      </c>
      <c r="J8" s="64">
        <v>4572</v>
      </c>
      <c r="K8" s="64">
        <v>32583</v>
      </c>
      <c r="L8" s="65">
        <f t="shared" si="0"/>
        <v>4.999552011468511</v>
      </c>
      <c r="M8" s="65">
        <f t="shared" si="0"/>
        <v>5.246137261947537</v>
      </c>
      <c r="N8" s="65">
        <f t="shared" si="0"/>
        <v>8.410329305851704</v>
      </c>
      <c r="O8" s="65">
        <f t="shared" si="0"/>
        <v>8.187411263606247</v>
      </c>
      <c r="P8" s="65">
        <f>+(K8/F8-1)*100</f>
        <v>5.995445673389721</v>
      </c>
      <c r="Q8" s="77"/>
      <c r="R8" s="77"/>
    </row>
    <row r="9" spans="1:18" s="78" customFormat="1" ht="16.5" customHeight="1">
      <c r="A9" s="63" t="s">
        <v>27</v>
      </c>
      <c r="B9" s="64">
        <v>11074</v>
      </c>
      <c r="C9" s="64">
        <v>11081</v>
      </c>
      <c r="D9" s="64">
        <v>4210</v>
      </c>
      <c r="E9" s="64">
        <v>4217</v>
      </c>
      <c r="F9" s="64">
        <v>30582</v>
      </c>
      <c r="G9" s="64">
        <v>11569</v>
      </c>
      <c r="H9" s="64">
        <v>11598</v>
      </c>
      <c r="I9" s="64">
        <v>4523</v>
      </c>
      <c r="J9" s="64">
        <v>4511</v>
      </c>
      <c r="K9" s="64">
        <v>32201</v>
      </c>
      <c r="L9" s="65">
        <f>(G9/B9-1)*100</f>
        <v>4.469929564746256</v>
      </c>
      <c r="M9" s="65">
        <f t="shared" si="0"/>
        <v>4.665643894955318</v>
      </c>
      <c r="N9" s="65">
        <f t="shared" si="0"/>
        <v>7.4346793349168605</v>
      </c>
      <c r="O9" s="65">
        <f t="shared" si="0"/>
        <v>6.971780886886414</v>
      </c>
      <c r="P9" s="65">
        <f>+(K9/F9-1)*100</f>
        <v>5.293963769537635</v>
      </c>
      <c r="Q9" s="77"/>
      <c r="R9" s="77"/>
    </row>
    <row r="10" spans="1:16" s="78" customFormat="1" ht="16.5" customHeight="1">
      <c r="A10" s="63" t="s">
        <v>28</v>
      </c>
      <c r="B10" s="79">
        <v>11767</v>
      </c>
      <c r="C10" s="79">
        <v>11750</v>
      </c>
      <c r="D10" s="79">
        <v>4224</v>
      </c>
      <c r="E10" s="79">
        <v>4226</v>
      </c>
      <c r="F10" s="64">
        <v>31967</v>
      </c>
      <c r="G10" s="79">
        <v>11769</v>
      </c>
      <c r="H10" s="79">
        <v>11780</v>
      </c>
      <c r="I10" s="79">
        <v>4718</v>
      </c>
      <c r="J10" s="79">
        <v>4695</v>
      </c>
      <c r="K10" s="64">
        <v>32962</v>
      </c>
      <c r="L10" s="65">
        <f>(G10/B10-1)*100</f>
        <v>0.01699668564629775</v>
      </c>
      <c r="M10" s="65">
        <f>(H10/C10-1)*100</f>
        <v>0.2553191489361728</v>
      </c>
      <c r="N10" s="65">
        <f>(I10/D10-1)*100</f>
        <v>11.695075757575758</v>
      </c>
      <c r="O10" s="65">
        <f>(J10/E10-1)*100</f>
        <v>11.097964978703256</v>
      </c>
      <c r="P10" s="65">
        <f>+(K10/F10-1)*100</f>
        <v>3.112584853129796</v>
      </c>
    </row>
    <row r="11" spans="1:16" s="78" customFormat="1" ht="16.5" customHeight="1">
      <c r="A11" s="63" t="s">
        <v>29</v>
      </c>
      <c r="B11" s="79">
        <v>10997</v>
      </c>
      <c r="C11" s="79">
        <v>10985</v>
      </c>
      <c r="D11" s="79">
        <v>4177</v>
      </c>
      <c r="E11" s="79">
        <v>4189</v>
      </c>
      <c r="F11" s="64">
        <v>30348</v>
      </c>
      <c r="G11" s="79">
        <v>11184</v>
      </c>
      <c r="H11" s="79">
        <v>11191</v>
      </c>
      <c r="I11" s="79">
        <v>4392</v>
      </c>
      <c r="J11" s="79">
        <v>4373</v>
      </c>
      <c r="K11" s="64">
        <v>31140</v>
      </c>
      <c r="L11" s="65">
        <f>(G11/B11-1)*100</f>
        <v>1.7004637628444064</v>
      </c>
      <c r="M11" s="65">
        <f>(H11/C11-1)*100</f>
        <v>1.8752844788347822</v>
      </c>
      <c r="N11" s="65">
        <f>(I11/D11-1)*100</f>
        <v>5.147234857553262</v>
      </c>
      <c r="O11" s="65">
        <f>(J11/E11-1)*100</f>
        <v>4.392456433516356</v>
      </c>
      <c r="P11" s="65">
        <f>+(K11/F11-1)*100</f>
        <v>2.609727164887299</v>
      </c>
    </row>
    <row r="12" spans="1:16" s="78" customFormat="1" ht="16.5" customHeight="1">
      <c r="A12" s="63" t="s">
        <v>30</v>
      </c>
      <c r="B12" s="79">
        <v>12061</v>
      </c>
      <c r="C12" s="79">
        <v>12046</v>
      </c>
      <c r="D12" s="79">
        <v>4576</v>
      </c>
      <c r="E12" s="79">
        <v>4584</v>
      </c>
      <c r="F12" s="64">
        <v>33267</v>
      </c>
      <c r="G12" s="79">
        <v>12084</v>
      </c>
      <c r="H12" s="79">
        <v>12104</v>
      </c>
      <c r="I12" s="79">
        <v>5071</v>
      </c>
      <c r="J12" s="79">
        <v>5063</v>
      </c>
      <c r="K12" s="64">
        <v>34322</v>
      </c>
      <c r="L12" s="65">
        <f>(G12/B12-1)*100</f>
        <v>0.19069728878202685</v>
      </c>
      <c r="M12" s="65">
        <f>(H12/C12-1)*100</f>
        <v>0.4814876307488003</v>
      </c>
      <c r="N12" s="65">
        <f>(I12/D12-1)*100</f>
        <v>10.817307692307686</v>
      </c>
      <c r="O12" s="65">
        <f>(J12/E12-1)*100</f>
        <v>10.449389179755663</v>
      </c>
      <c r="P12" s="65">
        <f>+(K12/F12-1)*100</f>
        <v>3.1713109087083247</v>
      </c>
    </row>
    <row r="13" spans="1:16" s="78" customFormat="1" ht="16.5" customHeight="1">
      <c r="A13" s="63" t="s">
        <v>31</v>
      </c>
      <c r="B13" s="79">
        <v>12104</v>
      </c>
      <c r="C13" s="79">
        <v>12104</v>
      </c>
      <c r="D13" s="79">
        <v>4531</v>
      </c>
      <c r="E13" s="79">
        <v>4531</v>
      </c>
      <c r="F13" s="64">
        <v>33270</v>
      </c>
      <c r="G13" s="79"/>
      <c r="H13" s="79"/>
      <c r="I13" s="79"/>
      <c r="J13" s="79"/>
      <c r="K13" s="64"/>
      <c r="L13" s="65"/>
      <c r="M13" s="65"/>
      <c r="N13" s="65"/>
      <c r="O13" s="65"/>
      <c r="P13" s="65"/>
    </row>
    <row r="14" spans="1:16" s="78" customFormat="1" ht="16.5" customHeight="1">
      <c r="A14" s="63" t="s">
        <v>32</v>
      </c>
      <c r="B14" s="79">
        <v>11097</v>
      </c>
      <c r="C14" s="79">
        <v>11082</v>
      </c>
      <c r="D14" s="79">
        <v>4044</v>
      </c>
      <c r="E14" s="79">
        <v>4038</v>
      </c>
      <c r="F14" s="79">
        <v>30261</v>
      </c>
      <c r="G14" s="79"/>
      <c r="H14" s="79"/>
      <c r="I14" s="79"/>
      <c r="J14" s="79"/>
      <c r="K14" s="79"/>
      <c r="L14" s="65"/>
      <c r="M14" s="65"/>
      <c r="N14" s="65"/>
      <c r="O14" s="65"/>
      <c r="P14" s="65"/>
    </row>
    <row r="15" spans="1:16" s="78" customFormat="1" ht="16.5" customHeight="1">
      <c r="A15" s="63" t="s">
        <v>33</v>
      </c>
      <c r="B15" s="79">
        <v>11872</v>
      </c>
      <c r="C15" s="79">
        <v>11872</v>
      </c>
      <c r="D15" s="79">
        <v>4268</v>
      </c>
      <c r="E15" s="79">
        <v>4272</v>
      </c>
      <c r="F15" s="79">
        <v>32284</v>
      </c>
      <c r="G15" s="79"/>
      <c r="H15" s="79"/>
      <c r="I15" s="79"/>
      <c r="J15" s="79"/>
      <c r="K15" s="79"/>
      <c r="L15" s="65"/>
      <c r="M15" s="65"/>
      <c r="N15" s="65"/>
      <c r="O15" s="65"/>
      <c r="P15" s="65"/>
    </row>
    <row r="16" spans="1:18" s="78" customFormat="1" ht="16.5" customHeight="1">
      <c r="A16" s="63" t="s">
        <v>34</v>
      </c>
      <c r="B16" s="79">
        <v>11432</v>
      </c>
      <c r="C16" s="79">
        <v>11428</v>
      </c>
      <c r="D16" s="79">
        <v>4263</v>
      </c>
      <c r="E16" s="79">
        <v>4265</v>
      </c>
      <c r="F16" s="79">
        <v>31388</v>
      </c>
      <c r="G16" s="79"/>
      <c r="H16" s="79"/>
      <c r="I16" s="79"/>
      <c r="J16" s="79"/>
      <c r="K16" s="79"/>
      <c r="L16" s="65"/>
      <c r="M16" s="65"/>
      <c r="N16" s="65"/>
      <c r="O16" s="65"/>
      <c r="P16" s="65"/>
      <c r="R16" s="61"/>
    </row>
    <row r="17" spans="1:18" s="78" customFormat="1" ht="15">
      <c r="A17" s="63" t="s">
        <v>35</v>
      </c>
      <c r="B17" s="79">
        <v>11779</v>
      </c>
      <c r="C17" s="79">
        <v>11749</v>
      </c>
      <c r="D17" s="79">
        <v>4711</v>
      </c>
      <c r="E17" s="79">
        <v>4711</v>
      </c>
      <c r="F17" s="79">
        <v>32950</v>
      </c>
      <c r="G17" s="79"/>
      <c r="H17" s="79"/>
      <c r="I17" s="79"/>
      <c r="J17" s="79"/>
      <c r="K17" s="79"/>
      <c r="L17" s="65"/>
      <c r="M17" s="65"/>
      <c r="N17" s="65"/>
      <c r="O17" s="65"/>
      <c r="P17" s="65"/>
      <c r="R17" s="61"/>
    </row>
    <row r="18" spans="1:18" ht="15">
      <c r="A18" s="60" t="s">
        <v>18</v>
      </c>
      <c r="B18" s="74">
        <f>SUM(B6:B12)</f>
        <v>77878</v>
      </c>
      <c r="C18" s="74">
        <f aca="true" t="shared" si="1" ref="C18:K18">SUM(C6:C12)</f>
        <v>77833</v>
      </c>
      <c r="D18" s="74">
        <f t="shared" si="1"/>
        <v>29485</v>
      </c>
      <c r="E18" s="74">
        <f t="shared" si="1"/>
        <v>29542</v>
      </c>
      <c r="F18" s="74">
        <f t="shared" si="1"/>
        <v>214738</v>
      </c>
      <c r="G18" s="74">
        <f t="shared" si="1"/>
        <v>80289</v>
      </c>
      <c r="H18" s="74">
        <f t="shared" si="1"/>
        <v>80381</v>
      </c>
      <c r="I18" s="74">
        <f t="shared" si="1"/>
        <v>31831</v>
      </c>
      <c r="J18" s="74">
        <f t="shared" si="1"/>
        <v>31762</v>
      </c>
      <c r="K18" s="74">
        <f t="shared" si="1"/>
        <v>224263</v>
      </c>
      <c r="L18" s="72">
        <f>(G18/B18-1)*100</f>
        <v>3.095867895939808</v>
      </c>
      <c r="M18" s="72">
        <f>(H18/C18-1)*100</f>
        <v>3.273675690259914</v>
      </c>
      <c r="N18" s="72">
        <f>(I18/D18-1)*100</f>
        <v>7.956588095641859</v>
      </c>
      <c r="O18" s="72">
        <f>(J18/E18-1)*100</f>
        <v>7.514724798591832</v>
      </c>
      <c r="P18" s="72">
        <f>+(K18/F18-1)*100</f>
        <v>4.435637847050833</v>
      </c>
      <c r="Q18" s="61"/>
      <c r="R18" s="61"/>
    </row>
    <row r="19" spans="1:18" ht="15">
      <c r="A19" s="60" t="s">
        <v>3</v>
      </c>
      <c r="B19" s="74">
        <f>SUM(B6:B17)</f>
        <v>136162</v>
      </c>
      <c r="C19" s="74">
        <f>SUM(C6:C17)</f>
        <v>136068</v>
      </c>
      <c r="D19" s="74">
        <f>SUM(D6:D17)</f>
        <v>51302</v>
      </c>
      <c r="E19" s="74">
        <f>SUM(E6:E17)</f>
        <v>51359</v>
      </c>
      <c r="F19" s="74">
        <f>SUM(F6:F17)</f>
        <v>374891</v>
      </c>
      <c r="G19" s="74"/>
      <c r="H19" s="74"/>
      <c r="I19" s="74"/>
      <c r="J19" s="74"/>
      <c r="K19" s="74"/>
      <c r="L19" s="72"/>
      <c r="M19" s="72"/>
      <c r="N19" s="72"/>
      <c r="O19" s="72"/>
      <c r="P19" s="72"/>
      <c r="Q19" s="61"/>
      <c r="R19" s="61"/>
    </row>
    <row r="20" spans="3:18" ht="12.75">
      <c r="C20" s="67"/>
      <c r="D20" s="67"/>
      <c r="E20" s="67"/>
      <c r="F20" s="67"/>
      <c r="H20" s="75"/>
      <c r="I20" s="67"/>
      <c r="J20" s="67"/>
      <c r="K20" s="67"/>
      <c r="L20" s="67"/>
      <c r="M20" s="67"/>
      <c r="Q20" s="61"/>
      <c r="R20" s="61"/>
    </row>
    <row r="21" spans="2:18" ht="12.75">
      <c r="B21" s="67"/>
      <c r="C21" s="67"/>
      <c r="E21" s="67"/>
      <c r="F21" s="67"/>
      <c r="Q21" s="61"/>
      <c r="R21" s="61"/>
    </row>
    <row r="22" spans="3:18" ht="12.75">
      <c r="C22" s="67"/>
      <c r="D22" s="67"/>
      <c r="E22" s="67"/>
      <c r="F22" s="67"/>
      <c r="H22" s="75"/>
      <c r="I22" s="67"/>
      <c r="J22" s="67"/>
      <c r="K22" s="67"/>
      <c r="L22" s="67"/>
      <c r="M22" s="67"/>
      <c r="Q22" s="61"/>
      <c r="R22" s="61"/>
    </row>
    <row r="23" spans="2:18" ht="12.75">
      <c r="B23" s="67"/>
      <c r="C23" s="67"/>
      <c r="D23" s="67"/>
      <c r="I23" s="67"/>
      <c r="J23" s="67"/>
      <c r="O23" s="67"/>
      <c r="P23" s="67"/>
      <c r="Q23" s="61"/>
      <c r="R23" s="61"/>
    </row>
    <row r="24" spans="9:18" ht="12.75">
      <c r="I24" s="67"/>
      <c r="J24" s="67"/>
      <c r="K24" s="67"/>
      <c r="Q24" s="61"/>
      <c r="R24" s="61"/>
    </row>
    <row r="25" spans="17:18" ht="12.75">
      <c r="Q25" s="61"/>
      <c r="R25" s="61"/>
    </row>
    <row r="26" spans="17:18" ht="12.75">
      <c r="Q26" s="61"/>
      <c r="R26" s="61"/>
    </row>
    <row r="27" spans="11:18" ht="12.75">
      <c r="K27" s="67"/>
      <c r="Q27" s="61"/>
      <c r="R27" s="61"/>
    </row>
    <row r="28" spans="17:18" ht="12.75">
      <c r="Q28" s="61"/>
      <c r="R28" s="61"/>
    </row>
    <row r="29" spans="17:18" ht="12.75">
      <c r="Q29" s="61"/>
      <c r="R29" s="61"/>
    </row>
    <row r="30" spans="17:18" ht="12.75">
      <c r="Q30" s="61"/>
      <c r="R30" s="61"/>
    </row>
    <row r="31" spans="17:18" ht="12.75">
      <c r="Q31" s="61"/>
      <c r="R31" s="61"/>
    </row>
    <row r="32" spans="17:18" ht="12.75">
      <c r="Q32" s="61"/>
      <c r="R32" s="61"/>
    </row>
    <row r="33" spans="17:18" ht="12.75">
      <c r="Q33" s="61"/>
      <c r="R33" s="61"/>
    </row>
    <row r="34" spans="17:18" ht="12.75">
      <c r="Q34" s="61"/>
      <c r="R34" s="61"/>
    </row>
    <row r="35" spans="17:18" ht="12.75">
      <c r="Q35" s="61"/>
      <c r="R35" s="61"/>
    </row>
    <row r="36" spans="17:18" ht="12.75">
      <c r="Q36" s="61"/>
      <c r="R36" s="61"/>
    </row>
    <row r="37" spans="17:18" ht="12.75">
      <c r="Q37" s="61"/>
      <c r="R37" s="61"/>
    </row>
    <row r="38" spans="17:18" ht="12.75">
      <c r="Q38" s="61"/>
      <c r="R38" s="61"/>
    </row>
    <row r="39" spans="17:18" ht="12.75">
      <c r="Q39" s="61"/>
      <c r="R39" s="61"/>
    </row>
    <row r="40" spans="17:18" ht="12.75">
      <c r="Q40" s="61"/>
      <c r="R40" s="61"/>
    </row>
    <row r="41" spans="17:18" ht="12.75">
      <c r="Q41" s="61"/>
      <c r="R41" s="61"/>
    </row>
    <row r="42" spans="17:18" ht="12.75">
      <c r="Q42" s="61"/>
      <c r="R42" s="61"/>
    </row>
    <row r="43" spans="17:18" ht="12.75">
      <c r="Q43" s="61"/>
      <c r="R43" s="61"/>
    </row>
    <row r="44" spans="17:18" ht="12.75">
      <c r="Q44" s="61"/>
      <c r="R44" s="61"/>
    </row>
    <row r="45" spans="17:18" ht="12.75">
      <c r="Q45" s="61"/>
      <c r="R45" s="61"/>
    </row>
    <row r="46" spans="17:18" ht="12.75">
      <c r="Q46" s="61"/>
      <c r="R46" s="61"/>
    </row>
    <row r="47" spans="17:18" ht="12.75">
      <c r="Q47" s="61"/>
      <c r="R47" s="61"/>
    </row>
    <row r="48" spans="17:18" ht="12.75">
      <c r="Q48" s="61"/>
      <c r="R48" s="61"/>
    </row>
    <row r="49" spans="17:18" ht="12.75">
      <c r="Q49" s="61"/>
      <c r="R49" s="61"/>
    </row>
    <row r="50" spans="17:18" ht="12.75">
      <c r="Q50" s="61"/>
      <c r="R50" s="61"/>
    </row>
    <row r="51" spans="17:18" ht="12.75">
      <c r="Q51" s="61"/>
      <c r="R51" s="61"/>
    </row>
    <row r="52" spans="17:18" ht="12.75">
      <c r="Q52" s="61"/>
      <c r="R52" s="61"/>
    </row>
    <row r="53" spans="17:18" ht="12.75">
      <c r="Q53" s="61"/>
      <c r="R53" s="61"/>
    </row>
    <row r="54" spans="17:18" ht="12.75">
      <c r="Q54" s="61"/>
      <c r="R54" s="61"/>
    </row>
    <row r="55" spans="17:18" ht="12.75">
      <c r="Q55" s="61"/>
      <c r="R55" s="61"/>
    </row>
    <row r="56" spans="17:18" ht="12.75">
      <c r="Q56" s="61"/>
      <c r="R56" s="61"/>
    </row>
    <row r="57" spans="10:18" ht="12.75">
      <c r="J57" s="80"/>
      <c r="K57" s="80"/>
      <c r="L57" s="80"/>
      <c r="Q57" s="61"/>
      <c r="R57" s="61"/>
    </row>
    <row r="58" spans="4:18" ht="12.75">
      <c r="D58" s="80"/>
      <c r="E58" s="80"/>
      <c r="F58" s="80"/>
      <c r="G58" s="80"/>
      <c r="H58" s="80"/>
      <c r="I58" s="80"/>
      <c r="Q58" s="61"/>
      <c r="R58" s="61"/>
    </row>
    <row r="59" spans="17:18" ht="12.75">
      <c r="Q59" s="61"/>
      <c r="R59" s="61"/>
    </row>
    <row r="60" spans="10:18" ht="12.75">
      <c r="J60" s="78"/>
      <c r="K60" s="78"/>
      <c r="L60" s="27"/>
      <c r="M60" s="27"/>
      <c r="N60" s="27"/>
      <c r="Q60" s="61"/>
      <c r="R60" s="61"/>
    </row>
    <row r="61" spans="1:18" ht="15">
      <c r="A61" s="27"/>
      <c r="B61" s="27"/>
      <c r="C61" s="149">
        <v>2012</v>
      </c>
      <c r="D61" s="149"/>
      <c r="E61" s="149"/>
      <c r="F61" s="78"/>
      <c r="G61" s="78"/>
      <c r="H61" s="78"/>
      <c r="I61" s="78"/>
      <c r="J61" s="30"/>
      <c r="K61" s="138" t="s">
        <v>3</v>
      </c>
      <c r="L61" s="137" t="s">
        <v>4</v>
      </c>
      <c r="M61" s="137"/>
      <c r="N61" s="30" t="s">
        <v>21</v>
      </c>
      <c r="O61" s="27"/>
      <c r="P61" s="27"/>
      <c r="Q61" s="27"/>
      <c r="R61" s="61"/>
    </row>
    <row r="62" spans="1:18" ht="15">
      <c r="A62" s="28"/>
      <c r="B62" s="137" t="s">
        <v>4</v>
      </c>
      <c r="C62" s="137"/>
      <c r="D62" s="137" t="s">
        <v>5</v>
      </c>
      <c r="E62" s="137"/>
      <c r="F62" s="138" t="s">
        <v>3</v>
      </c>
      <c r="G62" s="137" t="s">
        <v>4</v>
      </c>
      <c r="H62" s="137"/>
      <c r="I62" s="30" t="s">
        <v>5</v>
      </c>
      <c r="J62" s="30" t="s">
        <v>23</v>
      </c>
      <c r="K62" s="138"/>
      <c r="L62" s="30" t="s">
        <v>22</v>
      </c>
      <c r="M62" s="30" t="s">
        <v>23</v>
      </c>
      <c r="N62" s="30" t="s">
        <v>22</v>
      </c>
      <c r="O62" s="30"/>
      <c r="P62" s="138" t="s">
        <v>3</v>
      </c>
      <c r="Q62" s="28"/>
      <c r="R62" s="61"/>
    </row>
    <row r="63" spans="1:18" ht="15">
      <c r="A63" s="28"/>
      <c r="B63" s="29" t="s">
        <v>22</v>
      </c>
      <c r="C63" s="29" t="s">
        <v>23</v>
      </c>
      <c r="D63" s="29" t="s">
        <v>22</v>
      </c>
      <c r="E63" s="29" t="s">
        <v>23</v>
      </c>
      <c r="F63" s="138"/>
      <c r="G63" s="30" t="s">
        <v>22</v>
      </c>
      <c r="H63" s="30" t="s">
        <v>23</v>
      </c>
      <c r="I63" s="30" t="s">
        <v>22</v>
      </c>
      <c r="J63" s="34">
        <v>3528</v>
      </c>
      <c r="K63" s="34">
        <v>26404</v>
      </c>
      <c r="L63" s="78"/>
      <c r="M63" s="78"/>
      <c r="N63" s="78"/>
      <c r="O63" s="30" t="s">
        <v>23</v>
      </c>
      <c r="P63" s="138"/>
      <c r="Q63" s="30"/>
      <c r="R63" s="61"/>
    </row>
    <row r="64" spans="1:18" ht="12.75">
      <c r="A64" s="27"/>
      <c r="B64" s="32">
        <v>9522</v>
      </c>
      <c r="C64" s="32">
        <v>9507</v>
      </c>
      <c r="D64" s="33">
        <v>3409</v>
      </c>
      <c r="E64" s="33">
        <v>3406</v>
      </c>
      <c r="F64" s="33">
        <v>25844</v>
      </c>
      <c r="G64" s="34">
        <v>9664</v>
      </c>
      <c r="H64" s="34">
        <v>9676</v>
      </c>
      <c r="I64" s="39">
        <v>3536</v>
      </c>
      <c r="J64" s="78"/>
      <c r="K64" s="27"/>
      <c r="L64" s="78"/>
      <c r="M64" s="78"/>
      <c r="N64" s="78"/>
      <c r="O64" s="78"/>
      <c r="P64" s="78"/>
      <c r="Q64" s="78"/>
      <c r="R64" s="61"/>
    </row>
    <row r="65" spans="1:18" ht="12.75">
      <c r="A65" s="27"/>
      <c r="B65" s="78">
        <v>29</v>
      </c>
      <c r="C65" s="27"/>
      <c r="D65" s="78"/>
      <c r="E65" s="27"/>
      <c r="F65" s="27"/>
      <c r="G65" s="78">
        <v>28</v>
      </c>
      <c r="H65" s="27"/>
      <c r="I65" s="27"/>
      <c r="J65" s="81">
        <f>+J63/$G$65</f>
        <v>126</v>
      </c>
      <c r="K65" s="81">
        <f>+K63/$G$65</f>
        <v>943</v>
      </c>
      <c r="L65" s="82">
        <f>(G66/B66-1)*100</f>
        <v>5.115972034686589</v>
      </c>
      <c r="M65" s="82">
        <f>(H66/C66-1)*100</f>
        <v>5.412553156320898</v>
      </c>
      <c r="N65" s="82">
        <f>(I66/D66-1)*100</f>
        <v>7.42991241671207</v>
      </c>
      <c r="O65" s="78"/>
      <c r="P65" s="78"/>
      <c r="Q65" s="78"/>
      <c r="R65" s="61"/>
    </row>
    <row r="66" spans="1:18" ht="12.75">
      <c r="A66" s="27"/>
      <c r="B66" s="81">
        <f>+B64/$B$65</f>
        <v>328.3448275862069</v>
      </c>
      <c r="C66" s="81">
        <f>+C64/$B$65</f>
        <v>327.82758620689657</v>
      </c>
      <c r="D66" s="81">
        <f>+D64/$B$65</f>
        <v>117.55172413793103</v>
      </c>
      <c r="E66" s="81">
        <f>+E64/$B$65</f>
        <v>117.44827586206897</v>
      </c>
      <c r="F66" s="81">
        <f>+F64/$B$65</f>
        <v>891.1724137931035</v>
      </c>
      <c r="G66" s="81">
        <f>+G64/$G$65</f>
        <v>345.14285714285717</v>
      </c>
      <c r="H66" s="81">
        <f>+H64/$G$65</f>
        <v>345.57142857142856</v>
      </c>
      <c r="I66" s="81">
        <f>+I64/$G$65</f>
        <v>126.28571428571429</v>
      </c>
      <c r="J66" s="78"/>
      <c r="K66" s="27"/>
      <c r="L66" s="78"/>
      <c r="M66" s="78"/>
      <c r="N66" s="78"/>
      <c r="O66" s="82">
        <f>(J65/E66-1)*100</f>
        <v>7.281268349970649</v>
      </c>
      <c r="P66" s="82">
        <f>(K65/F66-1)*100</f>
        <v>5.815663210029398</v>
      </c>
      <c r="Q66" s="82"/>
      <c r="R66" s="61"/>
    </row>
    <row r="67" spans="1:18" ht="15">
      <c r="A67" s="27"/>
      <c r="B67" s="27"/>
      <c r="C67" s="78"/>
      <c r="D67" s="78"/>
      <c r="E67" s="27"/>
      <c r="F67" s="27"/>
      <c r="G67" s="78"/>
      <c r="H67" s="78"/>
      <c r="I67" s="27"/>
      <c r="J67" s="40">
        <v>7590</v>
      </c>
      <c r="K67" s="40">
        <v>56783</v>
      </c>
      <c r="L67" s="78"/>
      <c r="M67" s="78"/>
      <c r="N67" s="78"/>
      <c r="O67" s="78"/>
      <c r="P67" s="78"/>
      <c r="Q67" s="78"/>
      <c r="R67" s="61"/>
    </row>
    <row r="68" spans="1:18" ht="15">
      <c r="A68" s="27"/>
      <c r="B68" s="40">
        <v>19741</v>
      </c>
      <c r="C68" s="40">
        <v>19757</v>
      </c>
      <c r="D68" s="40">
        <v>7178</v>
      </c>
      <c r="E68" s="40">
        <v>7169</v>
      </c>
      <c r="F68" s="40">
        <v>53845</v>
      </c>
      <c r="G68" s="40">
        <v>20803</v>
      </c>
      <c r="H68" s="40">
        <v>20807</v>
      </c>
      <c r="I68" s="40">
        <v>7583</v>
      </c>
      <c r="J68" s="40"/>
      <c r="K68" s="40"/>
      <c r="L68" s="78"/>
      <c r="M68" s="78"/>
      <c r="N68" s="78"/>
      <c r="O68" s="78"/>
      <c r="P68" s="78"/>
      <c r="Q68" s="78"/>
      <c r="R68" s="61"/>
    </row>
    <row r="69" spans="1:18" ht="15">
      <c r="A69" s="27"/>
      <c r="B69" s="40">
        <v>60</v>
      </c>
      <c r="C69" s="40"/>
      <c r="D69" s="40"/>
      <c r="E69" s="40"/>
      <c r="F69" s="40"/>
      <c r="G69" s="40">
        <v>59</v>
      </c>
      <c r="H69" s="40"/>
      <c r="I69" s="40"/>
      <c r="J69" s="81">
        <f>+J67/$G$69</f>
        <v>128.64406779661016</v>
      </c>
      <c r="K69" s="81">
        <f>+K67/$G$69</f>
        <v>962.4237288135594</v>
      </c>
      <c r="L69" s="83">
        <f>(G70/B70-1)*100</f>
        <v>7.165762729035929</v>
      </c>
      <c r="M69" s="83">
        <f>(H70/C70-1)*100</f>
        <v>7.099564797029667</v>
      </c>
      <c r="N69" s="83">
        <f>(I70/D70-1)*100</f>
        <v>7.432786622023024</v>
      </c>
      <c r="O69" s="78"/>
      <c r="P69" s="78"/>
      <c r="Q69" s="78"/>
      <c r="R69" s="61"/>
    </row>
    <row r="70" spans="1:18" ht="12.75">
      <c r="A70" s="27"/>
      <c r="B70" s="81">
        <f>+B68/$B$69</f>
        <v>329.01666666666665</v>
      </c>
      <c r="C70" s="81">
        <f>+C68/$B$69</f>
        <v>329.28333333333336</v>
      </c>
      <c r="D70" s="81">
        <f>+D68/$B$69</f>
        <v>119.63333333333334</v>
      </c>
      <c r="E70" s="81">
        <f>+E68/$B$69</f>
        <v>119.48333333333333</v>
      </c>
      <c r="F70" s="81">
        <f>+F68/$B$69</f>
        <v>897.4166666666666</v>
      </c>
      <c r="G70" s="81">
        <f>+G68/$G$69</f>
        <v>352.59322033898303</v>
      </c>
      <c r="H70" s="81">
        <f>+H68/$G$69</f>
        <v>352.66101694915255</v>
      </c>
      <c r="I70" s="81">
        <f>+I68/$G$69</f>
        <v>128.52542372881356</v>
      </c>
      <c r="J70" s="27"/>
      <c r="K70" s="27"/>
      <c r="L70" s="27"/>
      <c r="M70" s="27"/>
      <c r="N70" s="27"/>
      <c r="O70" s="83">
        <f>(J69/E70-1)*100</f>
        <v>7.666955890592964</v>
      </c>
      <c r="P70" s="83">
        <f>(K69/F70-1)*100</f>
        <v>7.243799292067155</v>
      </c>
      <c r="Q70" s="83"/>
      <c r="R70" s="61"/>
    </row>
    <row r="71" spans="1:18" ht="12.75">
      <c r="A71" s="27"/>
      <c r="B71" s="27"/>
      <c r="C71" s="27"/>
      <c r="D71" s="27"/>
      <c r="E71" s="27"/>
      <c r="F71" s="27"/>
      <c r="G71" s="27"/>
      <c r="H71" s="27"/>
      <c r="I71" s="27"/>
      <c r="O71" s="27"/>
      <c r="P71" s="27"/>
      <c r="Q71" s="27"/>
      <c r="R71" s="61"/>
    </row>
    <row r="72" spans="17:18" ht="12.75">
      <c r="Q72" s="61"/>
      <c r="R72" s="61"/>
    </row>
    <row r="73" spans="17:18" ht="12.75">
      <c r="Q73" s="61"/>
      <c r="R73" s="61"/>
    </row>
    <row r="74" spans="17:18" ht="12.75">
      <c r="Q74" s="61"/>
      <c r="R74" s="61"/>
    </row>
    <row r="75" spans="17:18" ht="12.75">
      <c r="Q75" s="61"/>
      <c r="R75" s="61"/>
    </row>
    <row r="76" spans="17:18" ht="12.75">
      <c r="Q76" s="61"/>
      <c r="R76" s="61"/>
    </row>
    <row r="77" spans="17:18" ht="12.75">
      <c r="Q77" s="61"/>
      <c r="R77" s="61"/>
    </row>
    <row r="78" spans="17:18" ht="12.75">
      <c r="Q78" s="61"/>
      <c r="R78" s="61"/>
    </row>
    <row r="79" spans="17:18" ht="12.75">
      <c r="Q79" s="61"/>
      <c r="R79" s="61"/>
    </row>
    <row r="81" spans="17:18" ht="12.75">
      <c r="Q81" s="61"/>
      <c r="R81" s="61"/>
    </row>
    <row r="82" spans="17:18" ht="12.75">
      <c r="Q82" s="61"/>
      <c r="R82" s="61"/>
    </row>
    <row r="83" spans="17:18" ht="12.75">
      <c r="Q83" s="61"/>
      <c r="R83" s="61"/>
    </row>
    <row r="84" spans="17:18" ht="12.75">
      <c r="Q84" s="61"/>
      <c r="R84" s="61"/>
    </row>
    <row r="85" spans="17:18" ht="12.75">
      <c r="Q85" s="61"/>
      <c r="R85" s="61"/>
    </row>
    <row r="86" spans="17:18" ht="12.75">
      <c r="Q86" s="61"/>
      <c r="R86" s="61"/>
    </row>
    <row r="87" spans="17:18" ht="12.75">
      <c r="Q87" s="61"/>
      <c r="R87" s="61"/>
    </row>
    <row r="88" spans="17:18" ht="12.75">
      <c r="Q88" s="61"/>
      <c r="R88" s="61"/>
    </row>
    <row r="89" spans="17:18" ht="12.75">
      <c r="Q89" s="61"/>
      <c r="R89" s="61"/>
    </row>
    <row r="90" spans="17:18" ht="12.75">
      <c r="Q90" s="61"/>
      <c r="R90" s="61"/>
    </row>
    <row r="91" spans="17:18" ht="12.75">
      <c r="Q91" s="61"/>
      <c r="R91" s="61"/>
    </row>
    <row r="92" spans="17:18" ht="12.75">
      <c r="Q92" s="61"/>
      <c r="R92" s="61"/>
    </row>
    <row r="93" spans="17:18" ht="12.75">
      <c r="Q93" s="61"/>
      <c r="R93" s="61"/>
    </row>
    <row r="94" spans="17:18" ht="12.75">
      <c r="Q94" s="61"/>
      <c r="R94" s="61"/>
    </row>
    <row r="95" spans="17:18" ht="12.75">
      <c r="Q95" s="61"/>
      <c r="R95" s="61"/>
    </row>
    <row r="96" spans="17:18" ht="12.75">
      <c r="Q96" s="61"/>
      <c r="R96" s="61"/>
    </row>
    <row r="97" spans="17:18" ht="12.75">
      <c r="Q97" s="61"/>
      <c r="R97" s="61"/>
    </row>
    <row r="98" spans="17:18" ht="12.75">
      <c r="Q98" s="61"/>
      <c r="R98" s="61"/>
    </row>
    <row r="99" spans="17:18" ht="12.75">
      <c r="Q99" s="61"/>
      <c r="R99" s="61"/>
    </row>
    <row r="100" spans="17:18" ht="12.75">
      <c r="Q100" s="61"/>
      <c r="R100" s="61"/>
    </row>
    <row r="101" spans="17:18" ht="12.75">
      <c r="Q101" s="61"/>
      <c r="R101" s="61"/>
    </row>
    <row r="102" spans="17:18" ht="12.75">
      <c r="Q102" s="61"/>
      <c r="R102" s="61"/>
    </row>
    <row r="103" spans="17:18" ht="12.75">
      <c r="Q103" s="61"/>
      <c r="R103" s="61"/>
    </row>
    <row r="104" spans="17:18" ht="12.75">
      <c r="Q104" s="61"/>
      <c r="R104" s="61"/>
    </row>
    <row r="105" spans="17:18" ht="12.75">
      <c r="Q105" s="61"/>
      <c r="R105" s="61"/>
    </row>
    <row r="106" spans="17:18" ht="12.75">
      <c r="Q106" s="61"/>
      <c r="R106" s="61"/>
    </row>
    <row r="107" spans="17:18" ht="12.75">
      <c r="Q107" s="61"/>
      <c r="R107" s="61"/>
    </row>
    <row r="108" spans="17:18" ht="12.75">
      <c r="Q108" s="61"/>
      <c r="R108" s="61"/>
    </row>
    <row r="109" spans="17:18" ht="12.75">
      <c r="Q109" s="61"/>
      <c r="R109" s="61"/>
    </row>
    <row r="110" spans="17:18" ht="12.75">
      <c r="Q110" s="61"/>
      <c r="R110" s="61"/>
    </row>
    <row r="111" spans="17:18" ht="12.75">
      <c r="Q111" s="61"/>
      <c r="R111" s="61"/>
    </row>
    <row r="112" spans="17:18" ht="12.75">
      <c r="Q112" s="61"/>
      <c r="R112" s="61"/>
    </row>
    <row r="113" spans="17:18" ht="12.75">
      <c r="Q113" s="61"/>
      <c r="R113" s="61"/>
    </row>
    <row r="114" spans="17:18" ht="12.75">
      <c r="Q114" s="61"/>
      <c r="R114" s="61"/>
    </row>
    <row r="115" spans="17:18" ht="12.75">
      <c r="Q115" s="61"/>
      <c r="R115" s="61"/>
    </row>
    <row r="116" spans="17:18" ht="12.75">
      <c r="Q116" s="61"/>
      <c r="R116" s="61"/>
    </row>
    <row r="117" spans="17:18" ht="12.75">
      <c r="Q117" s="61"/>
      <c r="R117" s="61"/>
    </row>
    <row r="118" spans="17:18" ht="12.75">
      <c r="Q118" s="61"/>
      <c r="R118" s="61"/>
    </row>
    <row r="119" spans="17:18" ht="12.75">
      <c r="Q119" s="61"/>
      <c r="R119" s="61"/>
    </row>
    <row r="120" spans="17:18" ht="12.75">
      <c r="Q120" s="61"/>
      <c r="R120" s="61"/>
    </row>
    <row r="121" spans="17:18" ht="12.75">
      <c r="Q121" s="61"/>
      <c r="R121" s="61"/>
    </row>
    <row r="122" spans="17:18" ht="12.75">
      <c r="Q122" s="61"/>
      <c r="R122" s="61"/>
    </row>
    <row r="123" spans="17:18" ht="12.75">
      <c r="Q123" s="61"/>
      <c r="R123" s="61"/>
    </row>
    <row r="124" spans="17:18" ht="12.75">
      <c r="Q124" s="61"/>
      <c r="R124" s="61"/>
    </row>
    <row r="125" spans="17:18" ht="12.75">
      <c r="Q125" s="61"/>
      <c r="R125" s="61"/>
    </row>
    <row r="126" spans="17:18" ht="12.75">
      <c r="Q126" s="61"/>
      <c r="R126" s="61"/>
    </row>
    <row r="127" spans="17:18" ht="12.75">
      <c r="Q127" s="61"/>
      <c r="R127" s="61"/>
    </row>
    <row r="128" spans="17:18" ht="12.75">
      <c r="Q128" s="61"/>
      <c r="R128" s="61"/>
    </row>
    <row r="129" spans="17:18" ht="12.75">
      <c r="Q129" s="61"/>
      <c r="R129" s="61"/>
    </row>
    <row r="130" spans="17:18" ht="12.75">
      <c r="Q130" s="61"/>
      <c r="R130" s="61"/>
    </row>
    <row r="131" spans="17:18" ht="12.75">
      <c r="Q131" s="61"/>
      <c r="R131" s="61"/>
    </row>
    <row r="132" spans="17:18" ht="12.75">
      <c r="Q132" s="61"/>
      <c r="R132" s="61"/>
    </row>
    <row r="133" spans="17:18" ht="12.75">
      <c r="Q133" s="61"/>
      <c r="R133" s="61"/>
    </row>
    <row r="134" spans="17:18" ht="12.75">
      <c r="Q134" s="61"/>
      <c r="R134" s="61"/>
    </row>
    <row r="135" spans="17:18" ht="12.75">
      <c r="Q135" s="61"/>
      <c r="R135" s="61"/>
    </row>
    <row r="136" spans="17:18" ht="12.75">
      <c r="Q136" s="61"/>
      <c r="R136" s="61"/>
    </row>
    <row r="137" spans="17:18" ht="12.75">
      <c r="Q137" s="61"/>
      <c r="R137" s="61"/>
    </row>
    <row r="138" spans="17:18" ht="12.75">
      <c r="Q138" s="61"/>
      <c r="R138" s="61"/>
    </row>
    <row r="139" spans="17:18" ht="12.75">
      <c r="Q139" s="61"/>
      <c r="R139" s="61"/>
    </row>
    <row r="140" spans="17:18" ht="12.75">
      <c r="Q140" s="61"/>
      <c r="R140" s="61"/>
    </row>
    <row r="141" spans="17:18" ht="12.75">
      <c r="Q141" s="61"/>
      <c r="R141" s="61"/>
    </row>
    <row r="142" spans="17:18" ht="12.75">
      <c r="Q142" s="61"/>
      <c r="R142" s="61"/>
    </row>
    <row r="143" spans="17:18" ht="12.75">
      <c r="Q143" s="61"/>
      <c r="R143" s="61"/>
    </row>
    <row r="144" spans="17:18" ht="12.75">
      <c r="Q144" s="61"/>
      <c r="R144" s="61"/>
    </row>
    <row r="145" spans="17:18" ht="12.75">
      <c r="Q145" s="61"/>
      <c r="R145" s="61"/>
    </row>
    <row r="146" spans="17:18" ht="12.75">
      <c r="Q146" s="61"/>
      <c r="R146" s="61"/>
    </row>
    <row r="147" spans="17:18" ht="12.75">
      <c r="Q147" s="61"/>
      <c r="R147" s="61"/>
    </row>
    <row r="148" spans="17:18" ht="12.75">
      <c r="Q148" s="61"/>
      <c r="R148" s="61"/>
    </row>
    <row r="149" spans="17:18" ht="12.75">
      <c r="Q149" s="61"/>
      <c r="R149" s="61"/>
    </row>
    <row r="150" spans="17:18" ht="12.75">
      <c r="Q150" s="61"/>
      <c r="R150" s="61"/>
    </row>
  </sheetData>
  <sheetProtection/>
  <mergeCells count="18">
    <mergeCell ref="A2:O2"/>
    <mergeCell ref="B3:F3"/>
    <mergeCell ref="G3:K3"/>
    <mergeCell ref="L3:P3"/>
    <mergeCell ref="B4:C4"/>
    <mergeCell ref="D4:E4"/>
    <mergeCell ref="G4:H4"/>
    <mergeCell ref="I4:J4"/>
    <mergeCell ref="L4:M4"/>
    <mergeCell ref="N4:O4"/>
    <mergeCell ref="K61:K62"/>
    <mergeCell ref="L61:M61"/>
    <mergeCell ref="P62:P63"/>
    <mergeCell ref="C61:E61"/>
    <mergeCell ref="B62:C62"/>
    <mergeCell ref="D62:E62"/>
    <mergeCell ref="F62:F63"/>
    <mergeCell ref="G62:H6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landscape" paperSize="5" r:id="rId1"/>
  <ignoredErrors>
    <ignoredError sqref="B18:K18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O20"/>
  <sheetViews>
    <sheetView zoomScale="115" zoomScaleNormal="115" zoomScalePageLayoutView="0" workbookViewId="0" topLeftCell="A1">
      <pane ySplit="4" topLeftCell="A5" activePane="bottomLeft" state="frozen"/>
      <selection pane="topLeft" activeCell="B15" sqref="B15:G15"/>
      <selection pane="bottomLeft" activeCell="B5" sqref="B5"/>
    </sheetView>
  </sheetViews>
  <sheetFormatPr defaultColWidth="11.421875" defaultRowHeight="15"/>
  <cols>
    <col min="1" max="1" width="11.00390625" style="61" bestFit="1" customWidth="1"/>
    <col min="2" max="2" width="8.28125" style="61" bestFit="1" customWidth="1"/>
    <col min="3" max="3" width="9.140625" style="61" bestFit="1" customWidth="1"/>
    <col min="4" max="4" width="12.8515625" style="61" bestFit="1" customWidth="1"/>
    <col min="5" max="5" width="8.00390625" style="61" bestFit="1" customWidth="1"/>
    <col min="6" max="6" width="7.8515625" style="61" bestFit="1" customWidth="1"/>
    <col min="7" max="7" width="9.140625" style="61" bestFit="1" customWidth="1"/>
    <col min="8" max="8" width="8.28125" style="61" bestFit="1" customWidth="1"/>
    <col min="9" max="9" width="6.57421875" style="61" bestFit="1" customWidth="1"/>
    <col min="10" max="10" width="9.140625" style="61" customWidth="1"/>
    <col min="11" max="11" width="8.00390625" style="61" bestFit="1" customWidth="1"/>
    <col min="12" max="12" width="9.7109375" style="61" bestFit="1" customWidth="1"/>
    <col min="13" max="13" width="9.140625" style="61" bestFit="1" customWidth="1"/>
    <col min="14" max="14" width="7.8515625" style="61" bestFit="1" customWidth="1"/>
    <col min="15" max="15" width="7.7109375" style="61" bestFit="1" customWidth="1"/>
    <col min="16" max="16384" width="11.421875" style="61" customWidth="1"/>
  </cols>
  <sheetData>
    <row r="1" spans="1:15" ht="15">
      <c r="A1" s="60"/>
      <c r="B1" s="148">
        <v>2014</v>
      </c>
      <c r="C1" s="148"/>
      <c r="D1" s="148"/>
      <c r="E1" s="148"/>
      <c r="F1" s="148"/>
      <c r="G1" s="148"/>
      <c r="H1" s="148">
        <v>2015</v>
      </c>
      <c r="I1" s="148"/>
      <c r="J1" s="148"/>
      <c r="K1" s="148"/>
      <c r="L1" s="148"/>
      <c r="M1" s="148"/>
      <c r="N1" s="62"/>
      <c r="O1" s="62"/>
    </row>
    <row r="2" spans="1:15" ht="15">
      <c r="A2" s="60"/>
      <c r="B2" s="148" t="s">
        <v>43</v>
      </c>
      <c r="C2" s="148"/>
      <c r="D2" s="148"/>
      <c r="E2" s="148" t="s">
        <v>44</v>
      </c>
      <c r="F2" s="148"/>
      <c r="G2" s="148"/>
      <c r="H2" s="148" t="s">
        <v>43</v>
      </c>
      <c r="I2" s="148"/>
      <c r="J2" s="148"/>
      <c r="K2" s="148" t="s">
        <v>44</v>
      </c>
      <c r="L2" s="148"/>
      <c r="M2" s="148"/>
      <c r="N2" s="148" t="s">
        <v>45</v>
      </c>
      <c r="O2" s="148"/>
    </row>
    <row r="3" spans="1:15" ht="15">
      <c r="A3" s="60"/>
      <c r="B3" s="148" t="s">
        <v>46</v>
      </c>
      <c r="C3" s="148"/>
      <c r="D3" s="62" t="s">
        <v>47</v>
      </c>
      <c r="E3" s="148" t="s">
        <v>46</v>
      </c>
      <c r="F3" s="148"/>
      <c r="G3" s="62" t="s">
        <v>47</v>
      </c>
      <c r="H3" s="148" t="s">
        <v>46</v>
      </c>
      <c r="I3" s="148"/>
      <c r="J3" s="62" t="s">
        <v>47</v>
      </c>
      <c r="K3" s="148" t="s">
        <v>46</v>
      </c>
      <c r="L3" s="148"/>
      <c r="M3" s="62" t="s">
        <v>47</v>
      </c>
      <c r="N3" s="148" t="s">
        <v>0</v>
      </c>
      <c r="O3" s="148"/>
    </row>
    <row r="4" spans="1:15" ht="15">
      <c r="A4" s="60"/>
      <c r="B4" s="62" t="s">
        <v>48</v>
      </c>
      <c r="C4" s="62" t="s">
        <v>49</v>
      </c>
      <c r="D4" s="62" t="s">
        <v>50</v>
      </c>
      <c r="E4" s="62" t="s">
        <v>48</v>
      </c>
      <c r="F4" s="62" t="s">
        <v>49</v>
      </c>
      <c r="G4" s="62" t="s">
        <v>50</v>
      </c>
      <c r="H4" s="62" t="s">
        <v>48</v>
      </c>
      <c r="I4" s="62" t="s">
        <v>49</v>
      </c>
      <c r="J4" s="62" t="s">
        <v>50</v>
      </c>
      <c r="K4" s="62" t="s">
        <v>48</v>
      </c>
      <c r="L4" s="62" t="s">
        <v>49</v>
      </c>
      <c r="M4" s="62" t="s">
        <v>50</v>
      </c>
      <c r="N4" s="62" t="s">
        <v>51</v>
      </c>
      <c r="O4" s="62" t="s">
        <v>52</v>
      </c>
    </row>
    <row r="5" spans="1:15" ht="15">
      <c r="A5" s="63" t="s">
        <v>6</v>
      </c>
      <c r="B5" s="64">
        <v>21290</v>
      </c>
      <c r="C5" s="64">
        <v>542</v>
      </c>
      <c r="D5" s="64">
        <v>2231</v>
      </c>
      <c r="E5" s="64">
        <v>8134</v>
      </c>
      <c r="F5" s="64">
        <v>540</v>
      </c>
      <c r="G5" s="64">
        <v>31</v>
      </c>
      <c r="H5" s="64">
        <v>22851</v>
      </c>
      <c r="I5" s="64">
        <v>247</v>
      </c>
      <c r="J5" s="79">
        <v>2940</v>
      </c>
      <c r="K5" s="64">
        <v>8611</v>
      </c>
      <c r="L5" s="64">
        <v>555</v>
      </c>
      <c r="M5" s="79">
        <v>18</v>
      </c>
      <c r="N5" s="65">
        <f>(H5/B5-1)*100</f>
        <v>7.332080789102857</v>
      </c>
      <c r="O5" s="65">
        <f>(K5/E5-1)*100</f>
        <v>5.864273420211452</v>
      </c>
    </row>
    <row r="6" spans="1:15" ht="15">
      <c r="A6" s="63" t="s">
        <v>7</v>
      </c>
      <c r="B6" s="64">
        <v>19385</v>
      </c>
      <c r="C6" s="64">
        <v>440</v>
      </c>
      <c r="D6" s="64">
        <v>2593</v>
      </c>
      <c r="E6" s="64">
        <v>6995</v>
      </c>
      <c r="F6" s="64">
        <v>508</v>
      </c>
      <c r="G6" s="64">
        <v>18</v>
      </c>
      <c r="H6" s="64">
        <v>20638</v>
      </c>
      <c r="I6" s="64">
        <v>220</v>
      </c>
      <c r="J6" s="79">
        <v>2580</v>
      </c>
      <c r="K6" s="64">
        <v>7397</v>
      </c>
      <c r="L6" s="79">
        <v>536</v>
      </c>
      <c r="M6" s="79">
        <v>19</v>
      </c>
      <c r="N6" s="65">
        <f>(H6/B6-1)*100</f>
        <v>6.463760639669847</v>
      </c>
      <c r="O6" s="65">
        <f>(K6/E6-1)*100</f>
        <v>5.746962115796994</v>
      </c>
    </row>
    <row r="7" spans="1:15" ht="15">
      <c r="A7" s="63" t="s">
        <v>8</v>
      </c>
      <c r="B7" s="64">
        <v>21814</v>
      </c>
      <c r="C7" s="64">
        <v>479</v>
      </c>
      <c r="D7" s="64">
        <v>2896</v>
      </c>
      <c r="E7" s="64">
        <v>7833</v>
      </c>
      <c r="F7" s="64">
        <v>614</v>
      </c>
      <c r="G7" s="64">
        <v>21</v>
      </c>
      <c r="H7" s="64">
        <v>23175</v>
      </c>
      <c r="I7" s="64">
        <v>260</v>
      </c>
      <c r="J7" s="79">
        <v>3269</v>
      </c>
      <c r="K7" s="64">
        <v>8555</v>
      </c>
      <c r="L7" s="64">
        <v>593</v>
      </c>
      <c r="M7" s="79">
        <v>22</v>
      </c>
      <c r="N7" s="65">
        <f>(H7/B7-1)*100</f>
        <v>6.239112496561838</v>
      </c>
      <c r="O7" s="65">
        <f>(K7/E7-1)*100</f>
        <v>9.217413506957751</v>
      </c>
    </row>
    <row r="8" spans="1:15" ht="15">
      <c r="A8" s="63" t="s">
        <v>9</v>
      </c>
      <c r="B8" s="64">
        <v>21705</v>
      </c>
      <c r="C8" s="64">
        <v>450</v>
      </c>
      <c r="D8" s="64">
        <v>3131</v>
      </c>
      <c r="E8" s="64">
        <v>7867</v>
      </c>
      <c r="F8" s="64">
        <v>560</v>
      </c>
      <c r="G8" s="64">
        <v>21</v>
      </c>
      <c r="H8" s="64">
        <v>22896</v>
      </c>
      <c r="I8" s="64">
        <v>271</v>
      </c>
      <c r="J8" s="79">
        <v>2852</v>
      </c>
      <c r="K8" s="64">
        <v>8499</v>
      </c>
      <c r="L8" s="64">
        <v>535</v>
      </c>
      <c r="M8" s="79">
        <v>13</v>
      </c>
      <c r="N8" s="65">
        <f>(H8/B8-1)*100</f>
        <v>5.487214927436068</v>
      </c>
      <c r="O8" s="65">
        <f>(K8/E8-1)*100</f>
        <v>8.033557900088972</v>
      </c>
    </row>
    <row r="9" spans="1:15" ht="15">
      <c r="A9" s="63" t="s">
        <v>10</v>
      </c>
      <c r="B9" s="64">
        <v>23125</v>
      </c>
      <c r="C9" s="64">
        <v>392</v>
      </c>
      <c r="D9" s="64">
        <v>3068</v>
      </c>
      <c r="E9" s="64">
        <v>7875</v>
      </c>
      <c r="F9" s="64">
        <v>575</v>
      </c>
      <c r="G9" s="64">
        <v>25</v>
      </c>
      <c r="H9" s="64">
        <v>23291</v>
      </c>
      <c r="I9" s="64">
        <v>258</v>
      </c>
      <c r="J9" s="79">
        <v>2966</v>
      </c>
      <c r="K9" s="64">
        <v>8773</v>
      </c>
      <c r="L9" s="64">
        <v>640</v>
      </c>
      <c r="M9" s="79">
        <v>19</v>
      </c>
      <c r="N9" s="65">
        <f>(H9/B9-1)*100</f>
        <v>0.7178378378378314</v>
      </c>
      <c r="O9" s="65">
        <f>(K9/E9-1)*100</f>
        <v>11.403174603174593</v>
      </c>
    </row>
    <row r="10" spans="1:15" ht="15">
      <c r="A10" s="63" t="s">
        <v>11</v>
      </c>
      <c r="B10" s="64">
        <v>21645</v>
      </c>
      <c r="C10" s="64">
        <v>337</v>
      </c>
      <c r="D10" s="64">
        <v>2575</v>
      </c>
      <c r="E10" s="64">
        <v>7792</v>
      </c>
      <c r="F10" s="64">
        <v>574</v>
      </c>
      <c r="G10" s="64">
        <v>22</v>
      </c>
      <c r="H10" s="64">
        <v>22375</v>
      </c>
      <c r="I10" s="64">
        <v>259</v>
      </c>
      <c r="J10" s="79">
        <v>2396</v>
      </c>
      <c r="K10" s="64">
        <v>8765</v>
      </c>
      <c r="L10" s="64">
        <v>589</v>
      </c>
      <c r="M10" s="79">
        <v>34</v>
      </c>
      <c r="N10" s="65">
        <f>(H10/B10-1)*100</f>
        <v>3.3726033726033666</v>
      </c>
      <c r="O10" s="65">
        <f>(K10/E10-1)*100</f>
        <v>12.487166324435318</v>
      </c>
    </row>
    <row r="11" spans="1:15" ht="15">
      <c r="A11" s="63" t="s">
        <v>12</v>
      </c>
      <c r="B11" s="64">
        <v>23798</v>
      </c>
      <c r="C11" s="64">
        <v>309</v>
      </c>
      <c r="D11" s="64">
        <v>2674</v>
      </c>
      <c r="E11" s="64">
        <v>8567</v>
      </c>
      <c r="F11" s="64">
        <v>593</v>
      </c>
      <c r="G11" s="64">
        <v>31</v>
      </c>
      <c r="H11" s="64">
        <v>23893</v>
      </c>
      <c r="I11" s="64">
        <v>295</v>
      </c>
      <c r="J11" s="79">
        <v>3019</v>
      </c>
      <c r="K11" s="64">
        <v>9514</v>
      </c>
      <c r="L11" s="79">
        <v>620</v>
      </c>
      <c r="M11" s="79">
        <v>26</v>
      </c>
      <c r="N11" s="65">
        <f>(H11/B11-1)*100</f>
        <v>0.3991932095134043</v>
      </c>
      <c r="O11" s="65">
        <f>(K11/E11-1)*100</f>
        <v>11.05404458970467</v>
      </c>
    </row>
    <row r="12" spans="1:15" ht="15">
      <c r="A12" s="63" t="s">
        <v>13</v>
      </c>
      <c r="B12" s="64">
        <v>23960</v>
      </c>
      <c r="C12" s="64">
        <v>248</v>
      </c>
      <c r="D12" s="64">
        <v>2777</v>
      </c>
      <c r="E12" s="64">
        <v>8446</v>
      </c>
      <c r="F12" s="64">
        <v>616</v>
      </c>
      <c r="G12" s="64">
        <v>24</v>
      </c>
      <c r="H12" s="64"/>
      <c r="I12" s="79"/>
      <c r="J12" s="79"/>
      <c r="K12" s="64"/>
      <c r="L12" s="79"/>
      <c r="M12" s="79"/>
      <c r="N12" s="65"/>
      <c r="O12" s="65"/>
    </row>
    <row r="13" spans="1:15" ht="15">
      <c r="A13" s="63" t="s">
        <v>14</v>
      </c>
      <c r="B13" s="64">
        <v>21930</v>
      </c>
      <c r="C13" s="64">
        <v>249</v>
      </c>
      <c r="D13" s="64">
        <v>2993</v>
      </c>
      <c r="E13" s="64">
        <v>7496</v>
      </c>
      <c r="F13" s="64">
        <v>586</v>
      </c>
      <c r="G13" s="64">
        <v>22</v>
      </c>
      <c r="H13" s="64"/>
      <c r="I13" s="79"/>
      <c r="J13" s="79"/>
      <c r="K13" s="64"/>
      <c r="L13" s="64"/>
      <c r="M13" s="79"/>
      <c r="N13" s="65"/>
      <c r="O13" s="65"/>
    </row>
    <row r="14" spans="1:15" ht="15">
      <c r="A14" s="63" t="s">
        <v>15</v>
      </c>
      <c r="B14" s="64">
        <v>23469</v>
      </c>
      <c r="C14" s="64">
        <v>275</v>
      </c>
      <c r="D14" s="64">
        <v>3455</v>
      </c>
      <c r="E14" s="64">
        <v>7884</v>
      </c>
      <c r="F14" s="64">
        <v>656</v>
      </c>
      <c r="G14" s="64">
        <v>22</v>
      </c>
      <c r="H14" s="64"/>
      <c r="I14" s="64"/>
      <c r="J14" s="79"/>
      <c r="K14" s="64"/>
      <c r="L14" s="79"/>
      <c r="M14" s="64"/>
      <c r="N14" s="65"/>
      <c r="O14" s="65"/>
    </row>
    <row r="15" spans="1:15" ht="15">
      <c r="A15" s="63" t="s">
        <v>16</v>
      </c>
      <c r="B15" s="64">
        <v>22625</v>
      </c>
      <c r="C15" s="64">
        <v>235</v>
      </c>
      <c r="D15" s="64">
        <v>3183</v>
      </c>
      <c r="E15" s="64">
        <v>7888</v>
      </c>
      <c r="F15" s="64">
        <v>640</v>
      </c>
      <c r="G15" s="64">
        <v>26</v>
      </c>
      <c r="H15" s="64"/>
      <c r="I15" s="64"/>
      <c r="J15" s="79"/>
      <c r="K15" s="64"/>
      <c r="L15" s="64"/>
      <c r="M15" s="79"/>
      <c r="N15" s="65"/>
      <c r="O15" s="65"/>
    </row>
    <row r="16" spans="1:15" ht="15">
      <c r="A16" s="63" t="s">
        <v>17</v>
      </c>
      <c r="B16" s="64">
        <v>23292</v>
      </c>
      <c r="C16" s="64">
        <v>236</v>
      </c>
      <c r="D16" s="64">
        <v>3211</v>
      </c>
      <c r="E16" s="64">
        <v>8824</v>
      </c>
      <c r="F16" s="64">
        <v>598</v>
      </c>
      <c r="G16" s="64">
        <v>13</v>
      </c>
      <c r="H16" s="64"/>
      <c r="I16" s="64"/>
      <c r="J16" s="79"/>
      <c r="K16" s="79"/>
      <c r="L16" s="64"/>
      <c r="M16" s="79"/>
      <c r="N16" s="65"/>
      <c r="O16" s="65"/>
    </row>
    <row r="17" spans="1:15" s="85" customFormat="1" ht="15">
      <c r="A17" s="60" t="s">
        <v>18</v>
      </c>
      <c r="B17" s="74">
        <f>SUM(B5:B11)</f>
        <v>152762</v>
      </c>
      <c r="C17" s="74">
        <f aca="true" t="shared" si="0" ref="C17:L17">SUM(C5:C11)</f>
        <v>2949</v>
      </c>
      <c r="D17" s="74">
        <f t="shared" si="0"/>
        <v>19168</v>
      </c>
      <c r="E17" s="74">
        <f t="shared" si="0"/>
        <v>55063</v>
      </c>
      <c r="F17" s="74">
        <f t="shared" si="0"/>
        <v>3964</v>
      </c>
      <c r="G17" s="74">
        <f t="shared" si="0"/>
        <v>169</v>
      </c>
      <c r="H17" s="74">
        <f t="shared" si="0"/>
        <v>159119</v>
      </c>
      <c r="I17" s="74">
        <f t="shared" si="0"/>
        <v>1810</v>
      </c>
      <c r="J17" s="74">
        <f t="shared" si="0"/>
        <v>20022</v>
      </c>
      <c r="K17" s="74">
        <f t="shared" si="0"/>
        <v>60114</v>
      </c>
      <c r="L17" s="74">
        <f t="shared" si="0"/>
        <v>4068</v>
      </c>
      <c r="M17" s="74">
        <f>SUM(M5:M11)</f>
        <v>151</v>
      </c>
      <c r="N17" s="84">
        <f>(H17/B17-1)*100</f>
        <v>4.161375211112706</v>
      </c>
      <c r="O17" s="84">
        <f>(K17/E17-1)*100</f>
        <v>9.173128961371525</v>
      </c>
    </row>
    <row r="18" spans="1:15" s="85" customFormat="1" ht="15">
      <c r="A18" s="60" t="s">
        <v>3</v>
      </c>
      <c r="B18" s="74">
        <f>SUM(B5:B16)</f>
        <v>268038</v>
      </c>
      <c r="C18" s="74">
        <f>SUM(C5:C16)</f>
        <v>4192</v>
      </c>
      <c r="D18" s="74">
        <f>SUM(D5:D16)</f>
        <v>34787</v>
      </c>
      <c r="E18" s="74">
        <f>SUM(E5:E16)</f>
        <v>95601</v>
      </c>
      <c r="F18" s="74">
        <f>SUM(F5:F16)</f>
        <v>7060</v>
      </c>
      <c r="G18" s="74">
        <f>SUM(G5:G16)</f>
        <v>276</v>
      </c>
      <c r="H18" s="74"/>
      <c r="I18" s="74"/>
      <c r="J18" s="74"/>
      <c r="K18" s="74"/>
      <c r="L18" s="74"/>
      <c r="M18" s="74"/>
      <c r="N18" s="84"/>
      <c r="O18" s="84"/>
    </row>
    <row r="19" spans="1:15" s="85" customFormat="1" ht="22.5" customHeight="1" hidden="1">
      <c r="A19" s="60" t="s">
        <v>39</v>
      </c>
      <c r="B19" s="74">
        <f aca="true" t="shared" si="1" ref="B19:G19">SUM(B5:B16)</f>
        <v>268038</v>
      </c>
      <c r="C19" s="74">
        <f t="shared" si="1"/>
        <v>4192</v>
      </c>
      <c r="D19" s="74">
        <f t="shared" si="1"/>
        <v>34787</v>
      </c>
      <c r="E19" s="74">
        <f t="shared" si="1"/>
        <v>95601</v>
      </c>
      <c r="F19" s="74">
        <f t="shared" si="1"/>
        <v>7060</v>
      </c>
      <c r="G19" s="74">
        <f t="shared" si="1"/>
        <v>276</v>
      </c>
      <c r="H19" s="72"/>
      <c r="I19" s="72"/>
      <c r="J19" s="72"/>
      <c r="K19" s="72"/>
      <c r="L19" s="72"/>
      <c r="M19" s="72"/>
      <c r="N19" s="72"/>
      <c r="O19" s="72"/>
    </row>
    <row r="20" spans="1:15" ht="12.75">
      <c r="A20" s="86"/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8"/>
    </row>
  </sheetData>
  <sheetProtection/>
  <mergeCells count="12">
    <mergeCell ref="B1:G1"/>
    <mergeCell ref="H1:M1"/>
    <mergeCell ref="B2:D2"/>
    <mergeCell ref="E2:G2"/>
    <mergeCell ref="H2:J2"/>
    <mergeCell ref="K2:M2"/>
    <mergeCell ref="N2:O2"/>
    <mergeCell ref="B3:C3"/>
    <mergeCell ref="E3:F3"/>
    <mergeCell ref="H3:I3"/>
    <mergeCell ref="K3:L3"/>
    <mergeCell ref="N3:O3"/>
  </mergeCells>
  <printOptions/>
  <pageMargins left="0.75" right="0.75" top="1" bottom="1" header="0" footer="0"/>
  <pageSetup horizontalDpi="600" verticalDpi="600" orientation="landscape" paperSize="9" r:id="rId1"/>
  <ignoredErrors>
    <ignoredError sqref="B18:J18 B17:M17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T21"/>
  <sheetViews>
    <sheetView zoomScalePageLayoutView="0" workbookViewId="0" topLeftCell="A13">
      <selection activeCell="M42" sqref="M42"/>
    </sheetView>
  </sheetViews>
  <sheetFormatPr defaultColWidth="11.421875" defaultRowHeight="15"/>
  <cols>
    <col min="1" max="7" width="11.421875" style="113" customWidth="1"/>
    <col min="8" max="9" width="9.421875" style="113" customWidth="1"/>
    <col min="10" max="16384" width="11.421875" style="113" customWidth="1"/>
  </cols>
  <sheetData>
    <row r="1" spans="1:13" s="90" customFormat="1" ht="25.5" customHeight="1" thickBot="1">
      <c r="A1" s="152" t="s">
        <v>65</v>
      </c>
      <c r="B1" s="153"/>
      <c r="C1" s="153"/>
      <c r="D1" s="153"/>
      <c r="E1" s="153"/>
      <c r="F1" s="153"/>
      <c r="G1" s="153"/>
      <c r="H1" s="153"/>
      <c r="I1" s="153"/>
      <c r="J1" s="153"/>
      <c r="K1" s="89"/>
      <c r="L1" s="154"/>
      <c r="M1" s="154"/>
    </row>
    <row r="2" spans="1:13" s="90" customFormat="1" ht="25.5" customHeight="1">
      <c r="A2" s="91"/>
      <c r="B2" s="155">
        <v>2014</v>
      </c>
      <c r="C2" s="156"/>
      <c r="D2" s="157"/>
      <c r="E2" s="155">
        <v>2015</v>
      </c>
      <c r="F2" s="156"/>
      <c r="G2" s="157"/>
      <c r="H2" s="155" t="s">
        <v>20</v>
      </c>
      <c r="I2" s="156"/>
      <c r="J2" s="157"/>
      <c r="K2" s="92"/>
      <c r="L2" s="92"/>
      <c r="M2" s="92"/>
    </row>
    <row r="3" spans="1:10" s="90" customFormat="1" ht="25.5" customHeight="1" thickBot="1">
      <c r="A3" s="93"/>
      <c r="B3" s="94" t="s">
        <v>66</v>
      </c>
      <c r="C3" s="95" t="s">
        <v>67</v>
      </c>
      <c r="D3" s="96" t="s">
        <v>39</v>
      </c>
      <c r="E3" s="94" t="s">
        <v>66</v>
      </c>
      <c r="F3" s="95" t="s">
        <v>67</v>
      </c>
      <c r="G3" s="96" t="s">
        <v>39</v>
      </c>
      <c r="H3" s="94" t="s">
        <v>66</v>
      </c>
      <c r="I3" s="95" t="s">
        <v>67</v>
      </c>
      <c r="J3" s="96" t="s">
        <v>39</v>
      </c>
    </row>
    <row r="4" spans="1:10" s="103" customFormat="1" ht="25.5" customHeight="1">
      <c r="A4" s="97" t="s">
        <v>6</v>
      </c>
      <c r="B4" s="98">
        <v>4880.15</v>
      </c>
      <c r="C4" s="99">
        <v>24275.91</v>
      </c>
      <c r="D4" s="100">
        <v>29156.059999999998</v>
      </c>
      <c r="E4" s="98">
        <v>6084.5</v>
      </c>
      <c r="F4" s="99">
        <v>25906.09</v>
      </c>
      <c r="G4" s="100">
        <v>31990.59</v>
      </c>
      <c r="H4" s="101">
        <f>SUM(E4/B4-1)*100</f>
        <v>24.678544716863215</v>
      </c>
      <c r="I4" s="102">
        <f>SUM(F4/C4-1)*100</f>
        <v>6.715216854898531</v>
      </c>
      <c r="J4" s="102">
        <f>SUM(G4/D4-1)*100</f>
        <v>9.72192401854024</v>
      </c>
    </row>
    <row r="5" spans="1:10" s="90" customFormat="1" ht="25.5" customHeight="1">
      <c r="A5" s="97" t="s">
        <v>7</v>
      </c>
      <c r="B5" s="101">
        <v>4710.42</v>
      </c>
      <c r="C5" s="104">
        <v>24094.100000000002</v>
      </c>
      <c r="D5" s="102">
        <v>28804.520000000004</v>
      </c>
      <c r="E5" s="101">
        <v>5676.82</v>
      </c>
      <c r="F5" s="104">
        <v>27390.3</v>
      </c>
      <c r="G5" s="102">
        <v>33067.119999999995</v>
      </c>
      <c r="H5" s="101">
        <f aca="true" t="shared" si="0" ref="H5:J7">SUM(E5/B5-1)*100</f>
        <v>20.5162172375287</v>
      </c>
      <c r="I5" s="102">
        <f t="shared" si="0"/>
        <v>13.680527598042659</v>
      </c>
      <c r="J5" s="102">
        <f t="shared" si="0"/>
        <v>14.798371922184405</v>
      </c>
    </row>
    <row r="6" spans="1:10" s="90" customFormat="1" ht="25.5" customHeight="1">
      <c r="A6" s="97" t="s">
        <v>8</v>
      </c>
      <c r="B6" s="101">
        <v>5124.75</v>
      </c>
      <c r="C6" s="104">
        <v>28474.18</v>
      </c>
      <c r="D6" s="102">
        <v>33598.93</v>
      </c>
      <c r="E6" s="101">
        <v>6908.54</v>
      </c>
      <c r="F6" s="104">
        <v>31411.04</v>
      </c>
      <c r="G6" s="102">
        <v>38319.58</v>
      </c>
      <c r="H6" s="101">
        <f t="shared" si="0"/>
        <v>34.807356456412506</v>
      </c>
      <c r="I6" s="102">
        <f t="shared" si="0"/>
        <v>10.314116157164133</v>
      </c>
      <c r="J6" s="102">
        <f t="shared" si="0"/>
        <v>14.050000997055555</v>
      </c>
    </row>
    <row r="7" spans="1:10" s="90" customFormat="1" ht="25.5" customHeight="1">
      <c r="A7" s="97" t="s">
        <v>9</v>
      </c>
      <c r="B7" s="101">
        <v>5628.58</v>
      </c>
      <c r="C7" s="104">
        <v>25419.89</v>
      </c>
      <c r="D7" s="102">
        <v>31048.47</v>
      </c>
      <c r="E7" s="101">
        <v>7197.33</v>
      </c>
      <c r="F7" s="104">
        <v>29579.530000000002</v>
      </c>
      <c r="G7" s="102">
        <v>36776.86</v>
      </c>
      <c r="H7" s="101">
        <f t="shared" si="0"/>
        <v>27.871150450024707</v>
      </c>
      <c r="I7" s="102">
        <f t="shared" si="0"/>
        <v>16.36372147951861</v>
      </c>
      <c r="J7" s="102">
        <f t="shared" si="0"/>
        <v>18.449830217076713</v>
      </c>
    </row>
    <row r="8" spans="1:20" s="90" customFormat="1" ht="25.5" customHeight="1">
      <c r="A8" s="97" t="s">
        <v>10</v>
      </c>
      <c r="B8" s="101">
        <v>5957.52</v>
      </c>
      <c r="C8" s="104">
        <v>27336.370000000003</v>
      </c>
      <c r="D8" s="102">
        <v>33293.89</v>
      </c>
      <c r="E8" s="101">
        <v>7270.79</v>
      </c>
      <c r="F8" s="104">
        <v>32614.55</v>
      </c>
      <c r="G8" s="102">
        <v>39885.34</v>
      </c>
      <c r="H8" s="101">
        <f>SUM(E8/B8-1)*100</f>
        <v>22.043904174891548</v>
      </c>
      <c r="I8" s="102">
        <f>SUM(F8/C8-1)*100</f>
        <v>19.308269532494606</v>
      </c>
      <c r="J8" s="102">
        <f>SUM(G8/D8-1)*100</f>
        <v>19.79777670917997</v>
      </c>
      <c r="L8" s="151"/>
      <c r="M8" s="151"/>
      <c r="N8" s="151"/>
      <c r="O8" s="105"/>
      <c r="P8" s="105"/>
      <c r="Q8" s="105"/>
      <c r="R8" s="105"/>
      <c r="S8" s="105"/>
      <c r="T8" s="105"/>
    </row>
    <row r="9" spans="1:20" s="90" customFormat="1" ht="25.5" customHeight="1">
      <c r="A9" s="97" t="s">
        <v>11</v>
      </c>
      <c r="B9" s="101">
        <v>5763.8</v>
      </c>
      <c r="C9" s="104">
        <v>27688.16</v>
      </c>
      <c r="D9" s="102">
        <v>33451.96</v>
      </c>
      <c r="E9" s="101">
        <v>7282.549999999999</v>
      </c>
      <c r="F9" s="104">
        <v>29390.69</v>
      </c>
      <c r="G9" s="102">
        <v>36673.24</v>
      </c>
      <c r="H9" s="101">
        <f>SUM(E9/B9-1)*100</f>
        <v>26.349803948783766</v>
      </c>
      <c r="I9" s="102">
        <f>SUM(F9/C9-1)*100</f>
        <v>6.148945975463871</v>
      </c>
      <c r="J9" s="102">
        <f>SUM(G9/D9-1)*100</f>
        <v>9.629570285268784</v>
      </c>
      <c r="L9" s="105"/>
      <c r="M9" s="105"/>
      <c r="N9" s="105"/>
      <c r="O9" s="105"/>
      <c r="P9" s="105"/>
      <c r="Q9" s="105"/>
      <c r="R9" s="105"/>
      <c r="S9" s="105"/>
      <c r="T9" s="105"/>
    </row>
    <row r="10" spans="1:20" s="90" customFormat="1" ht="25.5" customHeight="1">
      <c r="A10" s="97" t="s">
        <v>12</v>
      </c>
      <c r="B10" s="101">
        <v>6046.76</v>
      </c>
      <c r="C10" s="104">
        <v>28428.87</v>
      </c>
      <c r="D10" s="102">
        <v>34475.63</v>
      </c>
      <c r="E10" s="101">
        <v>6641.549999999999</v>
      </c>
      <c r="F10" s="104">
        <v>30190.760000000002</v>
      </c>
      <c r="G10" s="102">
        <v>36832.31</v>
      </c>
      <c r="H10" s="101">
        <f>SUM(E10/B10-1)*100</f>
        <v>9.836507485000222</v>
      </c>
      <c r="I10" s="102">
        <f>SUM(F10/C10-1)*100</f>
        <v>6.197537925355467</v>
      </c>
      <c r="J10" s="102">
        <f>SUM(G10/D10-1)*100</f>
        <v>6.835785161866514</v>
      </c>
      <c r="L10" s="105"/>
      <c r="M10" s="105"/>
      <c r="N10" s="105"/>
      <c r="O10" s="105"/>
      <c r="P10" s="105"/>
      <c r="Q10" s="105"/>
      <c r="R10" s="105"/>
      <c r="S10" s="105"/>
      <c r="T10" s="105"/>
    </row>
    <row r="11" spans="1:20" s="90" customFormat="1" ht="25.5" customHeight="1">
      <c r="A11" s="97" t="s">
        <v>13</v>
      </c>
      <c r="B11" s="101">
        <v>5566.32</v>
      </c>
      <c r="C11" s="104">
        <v>29072.04</v>
      </c>
      <c r="D11" s="102">
        <v>34638.36</v>
      </c>
      <c r="E11" s="101"/>
      <c r="F11" s="104"/>
      <c r="G11" s="102"/>
      <c r="H11" s="101"/>
      <c r="I11" s="102"/>
      <c r="J11" s="102"/>
      <c r="K11" s="89"/>
      <c r="L11" s="105"/>
      <c r="M11" s="105"/>
      <c r="N11" s="105"/>
      <c r="O11" s="105"/>
      <c r="P11" s="105"/>
      <c r="Q11" s="105"/>
      <c r="R11" s="105"/>
      <c r="S11" s="105"/>
      <c r="T11" s="105"/>
    </row>
    <row r="12" spans="1:20" s="90" customFormat="1" ht="25.5" customHeight="1">
      <c r="A12" s="97" t="s">
        <v>14</v>
      </c>
      <c r="B12" s="101">
        <v>5401.91</v>
      </c>
      <c r="C12" s="104">
        <v>25679.28</v>
      </c>
      <c r="D12" s="102">
        <v>31081.19</v>
      </c>
      <c r="E12" s="101"/>
      <c r="F12" s="104"/>
      <c r="G12" s="102"/>
      <c r="H12" s="101"/>
      <c r="I12" s="102"/>
      <c r="J12" s="102"/>
      <c r="L12" s="106"/>
      <c r="M12" s="106"/>
      <c r="N12" s="106"/>
      <c r="O12" s="106"/>
      <c r="P12" s="106"/>
      <c r="Q12" s="106"/>
      <c r="R12" s="107"/>
      <c r="S12" s="107"/>
      <c r="T12" s="107"/>
    </row>
    <row r="13" spans="1:20" s="90" customFormat="1" ht="25.5" customHeight="1">
      <c r="A13" s="97" t="s">
        <v>15</v>
      </c>
      <c r="B13" s="101">
        <v>6192.01</v>
      </c>
      <c r="C13" s="104">
        <v>29539.86</v>
      </c>
      <c r="D13" s="102">
        <v>35731.87</v>
      </c>
      <c r="E13" s="101"/>
      <c r="F13" s="104"/>
      <c r="G13" s="102"/>
      <c r="H13" s="101"/>
      <c r="I13" s="102"/>
      <c r="J13" s="102"/>
      <c r="L13" s="105"/>
      <c r="M13" s="105"/>
      <c r="N13" s="105"/>
      <c r="O13" s="105"/>
      <c r="P13" s="105"/>
      <c r="Q13" s="105"/>
      <c r="R13" s="105"/>
      <c r="S13" s="105"/>
      <c r="T13" s="105"/>
    </row>
    <row r="14" spans="1:20" s="90" customFormat="1" ht="25.5" customHeight="1">
      <c r="A14" s="97" t="s">
        <v>16</v>
      </c>
      <c r="B14" s="101">
        <v>5857.389999999999</v>
      </c>
      <c r="C14" s="104">
        <v>31965.31</v>
      </c>
      <c r="D14" s="102">
        <v>37822.7</v>
      </c>
      <c r="E14" s="101"/>
      <c r="F14" s="104"/>
      <c r="G14" s="102"/>
      <c r="H14" s="101"/>
      <c r="I14" s="102"/>
      <c r="J14" s="102"/>
      <c r="L14" s="105"/>
      <c r="M14" s="105"/>
      <c r="N14" s="105"/>
      <c r="O14" s="105"/>
      <c r="P14" s="105"/>
      <c r="Q14" s="105"/>
      <c r="R14" s="105"/>
      <c r="S14" s="105"/>
      <c r="T14" s="105"/>
    </row>
    <row r="15" spans="1:20" s="90" customFormat="1" ht="13.5" thickBot="1">
      <c r="A15" s="97" t="s">
        <v>17</v>
      </c>
      <c r="B15" s="101">
        <v>6212.24</v>
      </c>
      <c r="C15" s="104">
        <v>29240.65</v>
      </c>
      <c r="D15" s="102">
        <v>35452.89</v>
      </c>
      <c r="E15" s="101"/>
      <c r="F15" s="104"/>
      <c r="G15" s="102"/>
      <c r="H15" s="101"/>
      <c r="I15" s="102"/>
      <c r="J15" s="102"/>
      <c r="L15" s="106"/>
      <c r="M15" s="106"/>
      <c r="N15" s="106"/>
      <c r="O15" s="106"/>
      <c r="P15" s="106"/>
      <c r="Q15" s="106"/>
      <c r="R15" s="108"/>
      <c r="S15" s="108"/>
      <c r="T15" s="108"/>
    </row>
    <row r="16" spans="1:20" s="90" customFormat="1" ht="16.5" customHeight="1" thickBot="1">
      <c r="A16" s="109" t="s">
        <v>18</v>
      </c>
      <c r="B16" s="110">
        <f>SUM(B4:B10)</f>
        <v>38111.98</v>
      </c>
      <c r="C16" s="110">
        <f>SUM(C4:C10)</f>
        <v>185717.48</v>
      </c>
      <c r="D16" s="110">
        <f>SUM(D4:D10)</f>
        <v>223829.46</v>
      </c>
      <c r="E16" s="110">
        <f>SUM(E4:E10)</f>
        <v>47062.08</v>
      </c>
      <c r="F16" s="110">
        <f>SUM(F4:F10)</f>
        <v>206482.96</v>
      </c>
      <c r="G16" s="110">
        <f>SUM(G4:G10)</f>
        <v>253545.03999999998</v>
      </c>
      <c r="H16" s="110">
        <f>SUM(E16/B16-1)*100</f>
        <v>23.483692004456323</v>
      </c>
      <c r="I16" s="110">
        <f>SUM(F16/C16-1)*100</f>
        <v>11.181219990708446</v>
      </c>
      <c r="J16" s="111">
        <f>SUM(G16/D16-1)*100</f>
        <v>13.275991462428571</v>
      </c>
      <c r="L16" s="105"/>
      <c r="M16" s="105"/>
      <c r="N16" s="105"/>
      <c r="O16" s="105"/>
      <c r="P16" s="105"/>
      <c r="Q16" s="105"/>
      <c r="R16" s="105"/>
      <c r="S16" s="105"/>
      <c r="T16" s="105"/>
    </row>
    <row r="17" spans="1:10" s="90" customFormat="1" ht="16.5" customHeight="1" thickBot="1">
      <c r="A17" s="109" t="s">
        <v>3</v>
      </c>
      <c r="B17" s="110">
        <f>SUM(B4:B15)</f>
        <v>67341.85</v>
      </c>
      <c r="C17" s="110">
        <f>SUM(C4:C15)</f>
        <v>331214.62000000005</v>
      </c>
      <c r="D17" s="110">
        <f>SUM(D4:D15)</f>
        <v>398556.47000000003</v>
      </c>
      <c r="E17" s="110">
        <v>67341.85</v>
      </c>
      <c r="F17" s="110">
        <v>331214.62000000005</v>
      </c>
      <c r="G17" s="110">
        <v>398556.47000000003</v>
      </c>
      <c r="H17" s="110"/>
      <c r="I17" s="110"/>
      <c r="J17" s="111"/>
    </row>
    <row r="18" spans="1:10" s="112" customFormat="1" ht="25.5" customHeight="1" hidden="1" thickBot="1">
      <c r="A18" s="109" t="s">
        <v>3</v>
      </c>
      <c r="B18" s="110">
        <f>SUM(B4:B15)</f>
        <v>67341.85</v>
      </c>
      <c r="C18" s="110">
        <f>SUM(C4:C15)</f>
        <v>331214.62000000005</v>
      </c>
      <c r="D18" s="110">
        <f>SUM(D4:D15)</f>
        <v>398556.47000000003</v>
      </c>
      <c r="E18" s="110"/>
      <c r="F18" s="110"/>
      <c r="G18" s="110"/>
      <c r="H18" s="110"/>
      <c r="I18" s="110"/>
      <c r="J18" s="111"/>
    </row>
    <row r="19" spans="2:3" ht="12.75">
      <c r="B19" s="114"/>
      <c r="C19" s="114"/>
    </row>
    <row r="21" ht="12.75">
      <c r="J21" s="115"/>
    </row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</sheetData>
  <sheetProtection/>
  <mergeCells count="6">
    <mergeCell ref="L8:N8"/>
    <mergeCell ref="A1:J1"/>
    <mergeCell ref="L1:M1"/>
    <mergeCell ref="B2:D2"/>
    <mergeCell ref="E2:G2"/>
    <mergeCell ref="H2:J2"/>
  </mergeCells>
  <printOptions horizontalCentered="1"/>
  <pageMargins left="0.7874015748031497" right="0.7874015748031497" top="1.97" bottom="0.984251968503937" header="0" footer="0"/>
  <pageSetup fitToHeight="1" fitToWidth="1" horizontalDpi="600" verticalDpi="600" orientation="landscape" paperSize="119" scale="10" r:id="rId2"/>
  <ignoredErrors>
    <ignoredError sqref="B16:G16" formulaRange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I16"/>
  <sheetViews>
    <sheetView zoomScalePageLayoutView="0" workbookViewId="0" topLeftCell="A1">
      <selection activeCell="K4" sqref="K4"/>
    </sheetView>
  </sheetViews>
  <sheetFormatPr defaultColWidth="11.421875" defaultRowHeight="15"/>
  <cols>
    <col min="1" max="1" width="12.8515625" style="113" customWidth="1"/>
    <col min="2" max="3" width="12.421875" style="113" customWidth="1"/>
    <col min="4" max="4" width="15.421875" style="113" customWidth="1"/>
    <col min="5" max="5" width="11.421875" style="113" customWidth="1"/>
    <col min="6" max="9" width="16.28125" style="113" customWidth="1"/>
    <col min="10" max="16384" width="11.421875" style="113" customWidth="1"/>
  </cols>
  <sheetData>
    <row r="1" spans="1:4" ht="25.5" customHeight="1" thickBot="1">
      <c r="A1" s="158" t="s">
        <v>68</v>
      </c>
      <c r="B1" s="159"/>
      <c r="C1" s="159"/>
      <c r="D1" s="160"/>
    </row>
    <row r="2" spans="1:4" ht="25.5" customHeight="1">
      <c r="A2" s="116"/>
      <c r="B2" s="161">
        <v>2015</v>
      </c>
      <c r="C2" s="159"/>
      <c r="D2" s="160"/>
    </row>
    <row r="3" spans="1:4" ht="25.5" customHeight="1" thickBot="1">
      <c r="A3" s="117"/>
      <c r="B3" s="118" t="s">
        <v>69</v>
      </c>
      <c r="C3" s="119" t="s">
        <v>70</v>
      </c>
      <c r="D3" s="120" t="s">
        <v>39</v>
      </c>
    </row>
    <row r="4" spans="1:6" s="115" customFormat="1" ht="25.5" customHeight="1">
      <c r="A4" s="121" t="s">
        <v>53</v>
      </c>
      <c r="B4" s="122">
        <v>26555.2</v>
      </c>
      <c r="C4" s="123">
        <v>5435.39</v>
      </c>
      <c r="D4" s="124">
        <v>31990.59</v>
      </c>
      <c r="F4" s="125"/>
    </row>
    <row r="5" spans="1:4" ht="25.5" customHeight="1">
      <c r="A5" s="121" t="s">
        <v>54</v>
      </c>
      <c r="B5" s="126">
        <v>27097.78</v>
      </c>
      <c r="C5" s="127">
        <v>5969.34</v>
      </c>
      <c r="D5" s="128">
        <v>33067.119999999995</v>
      </c>
    </row>
    <row r="6" spans="1:4" ht="25.5" customHeight="1">
      <c r="A6" s="121" t="s">
        <v>55</v>
      </c>
      <c r="B6" s="126">
        <v>30615.13</v>
      </c>
      <c r="C6" s="127">
        <v>7704.45</v>
      </c>
      <c r="D6" s="128">
        <v>38319.58</v>
      </c>
    </row>
    <row r="7" spans="1:4" ht="25.5" customHeight="1">
      <c r="A7" s="121" t="s">
        <v>56</v>
      </c>
      <c r="B7" s="126">
        <v>29331.39</v>
      </c>
      <c r="C7" s="127">
        <v>7445.47</v>
      </c>
      <c r="D7" s="128">
        <v>36776.86</v>
      </c>
    </row>
    <row r="8" spans="1:6" ht="25.5" customHeight="1">
      <c r="A8" s="121" t="s">
        <v>57</v>
      </c>
      <c r="B8" s="126">
        <v>31757.62</v>
      </c>
      <c r="C8" s="127">
        <v>8127.72</v>
      </c>
      <c r="D8" s="128">
        <v>39885.34</v>
      </c>
      <c r="F8" s="115"/>
    </row>
    <row r="9" spans="1:4" ht="25.5" customHeight="1">
      <c r="A9" s="121" t="s">
        <v>58</v>
      </c>
      <c r="B9" s="126">
        <v>29368.19</v>
      </c>
      <c r="C9" s="127">
        <v>7305.049999999999</v>
      </c>
      <c r="D9" s="128">
        <v>36673.24</v>
      </c>
    </row>
    <row r="10" spans="1:4" ht="25.5" customHeight="1">
      <c r="A10" s="121" t="s">
        <v>59</v>
      </c>
      <c r="B10" s="126">
        <v>30771.85</v>
      </c>
      <c r="C10" s="127">
        <v>6060.460000000001</v>
      </c>
      <c r="D10" s="128">
        <v>36832.31</v>
      </c>
    </row>
    <row r="11" spans="1:4" ht="25.5" customHeight="1">
      <c r="A11" s="121" t="s">
        <v>60</v>
      </c>
      <c r="B11" s="126"/>
      <c r="C11" s="127"/>
      <c r="D11" s="128">
        <f>SUM(B11:C11)</f>
        <v>0</v>
      </c>
    </row>
    <row r="12" spans="1:9" ht="25.5" customHeight="1">
      <c r="A12" s="121" t="s">
        <v>61</v>
      </c>
      <c r="B12" s="126"/>
      <c r="C12" s="127"/>
      <c r="D12" s="128">
        <f>SUM(B12:C12)</f>
        <v>0</v>
      </c>
      <c r="I12" s="129"/>
    </row>
    <row r="13" spans="1:9" ht="25.5" customHeight="1">
      <c r="A13" s="121" t="s">
        <v>62</v>
      </c>
      <c r="B13" s="126"/>
      <c r="C13" s="127"/>
      <c r="D13" s="128">
        <f>SUM(B13:C13)</f>
        <v>0</v>
      </c>
      <c r="I13" s="129"/>
    </row>
    <row r="14" spans="1:9" ht="25.5" customHeight="1">
      <c r="A14" s="121" t="s">
        <v>63</v>
      </c>
      <c r="B14" s="126"/>
      <c r="C14" s="127"/>
      <c r="D14" s="128">
        <f>SUM(B14:C14)</f>
        <v>0</v>
      </c>
      <c r="I14" s="129"/>
    </row>
    <row r="15" spans="1:4" ht="25.5" customHeight="1" thickBot="1">
      <c r="A15" s="121" t="s">
        <v>64</v>
      </c>
      <c r="B15" s="126"/>
      <c r="C15" s="127"/>
      <c r="D15" s="128">
        <f>SUM(B15:C15)</f>
        <v>0</v>
      </c>
    </row>
    <row r="16" spans="1:4" ht="25.5" customHeight="1" thickBot="1">
      <c r="A16" s="130" t="s">
        <v>3</v>
      </c>
      <c r="B16" s="131">
        <f>SUM(B4:B15)</f>
        <v>205497.16</v>
      </c>
      <c r="C16" s="131">
        <f>SUM(C4:C15)</f>
        <v>48047.88</v>
      </c>
      <c r="D16" s="132">
        <f>SUM(D4:D15)</f>
        <v>253545.03999999998</v>
      </c>
    </row>
    <row r="20" ht="24" customHeight="1"/>
    <row r="21" ht="24" customHeight="1"/>
    <row r="22" ht="24" customHeight="1"/>
    <row r="23" ht="24" customHeight="1"/>
    <row r="24" ht="24" customHeight="1"/>
    <row r="25" ht="24" customHeight="1"/>
    <row r="26" ht="24" customHeight="1"/>
    <row r="27" ht="24" customHeight="1"/>
    <row r="28" ht="24" customHeight="1"/>
    <row r="29" ht="24" customHeight="1"/>
    <row r="30" ht="24" customHeight="1"/>
    <row r="31" ht="24" customHeight="1"/>
    <row r="32" ht="24" customHeight="1"/>
    <row r="33" ht="24" customHeight="1"/>
    <row r="34" ht="24" customHeight="1"/>
    <row r="35" ht="24" customHeight="1"/>
    <row r="36" ht="24" customHeight="1"/>
  </sheetData>
  <sheetProtection/>
  <mergeCells count="2">
    <mergeCell ref="A1:D1"/>
    <mergeCell ref="B2:D2"/>
  </mergeCells>
  <printOptions horizontalCentered="1"/>
  <pageMargins left="0.7874015748031497" right="0.7874015748031497" top="1.97" bottom="0.984251968503937" header="0" footer="0"/>
  <pageSetup fitToHeight="1" fitToWidth="1" horizontalDpi="600" verticalDpi="600" orientation="landscape" paperSize="119" scale="1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Sabelia Niembro Rodriguez</dc:creator>
  <cp:keywords/>
  <dc:description/>
  <cp:lastModifiedBy>Elsa Valencia Jackes</cp:lastModifiedBy>
  <dcterms:created xsi:type="dcterms:W3CDTF">2015-06-03T21:58:35Z</dcterms:created>
  <dcterms:modified xsi:type="dcterms:W3CDTF">2015-09-08T17:30:34Z</dcterms:modified>
  <cp:category/>
  <cp:version/>
  <cp:contentType/>
  <cp:contentStatus/>
</cp:coreProperties>
</file>