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450" windowWidth="18555" windowHeight="11580"/>
  </bookViews>
  <sheets>
    <sheet name="Pasajeros 2014" sheetId="5" r:id="rId1"/>
    <sheet name="Pasajeros Comerciales" sheetId="7" r:id="rId2"/>
    <sheet name="Pasajeros x Terminal " sheetId="4" r:id="rId3"/>
    <sheet name="Operaciones" sheetId="11" r:id="rId4"/>
    <sheet name="Operaciones Comerciales" sheetId="12" r:id="rId5"/>
    <sheet name="Operaciones x Origen y Tipo" sheetId="13" r:id="rId6"/>
    <sheet name="CARGA" sheetId="14" r:id="rId7"/>
    <sheet name="Carga x terminal" sheetId="15" r:id="rId8"/>
  </sheets>
  <definedNames>
    <definedName name="_xlnm.Print_Area" localSheetId="4">'Operaciones Comerciales'!$A$2:$O$19</definedName>
  </definedNames>
  <calcPr calcId="145621"/>
</workbook>
</file>

<file path=xl/calcChain.xml><?xml version="1.0" encoding="utf-8"?>
<calcChain xmlns="http://schemas.openxmlformats.org/spreadsheetml/2006/main">
  <c r="I13" i="14" l="1"/>
  <c r="D15" i="15"/>
  <c r="D14" i="15"/>
  <c r="D13" i="15"/>
  <c r="D12" i="15"/>
  <c r="D11" i="15"/>
  <c r="D10" i="15"/>
  <c r="D9" i="15"/>
  <c r="D8" i="15"/>
  <c r="D7" i="15"/>
  <c r="D6" i="15"/>
  <c r="D5" i="15"/>
  <c r="B16" i="15"/>
  <c r="D18" i="14"/>
  <c r="C18" i="14"/>
  <c r="B18" i="14"/>
  <c r="D17" i="14"/>
  <c r="C17" i="14"/>
  <c r="B17" i="14"/>
  <c r="D16" i="14"/>
  <c r="C16" i="14"/>
  <c r="B16" i="14"/>
  <c r="I15" i="14"/>
  <c r="J15" i="14"/>
  <c r="H15" i="14"/>
  <c r="J14" i="14"/>
  <c r="I14" i="14"/>
  <c r="H14" i="14"/>
  <c r="H13" i="14"/>
  <c r="J13" i="14"/>
  <c r="H12" i="14"/>
  <c r="J12" i="14"/>
  <c r="I11" i="14"/>
  <c r="H11" i="14"/>
  <c r="H10" i="14"/>
  <c r="I10" i="14"/>
  <c r="J10" i="14"/>
  <c r="I9" i="14"/>
  <c r="H9" i="14"/>
  <c r="J9" i="14"/>
  <c r="H8" i="14"/>
  <c r="I8" i="14"/>
  <c r="I7" i="14"/>
  <c r="E16" i="14"/>
  <c r="H6" i="14"/>
  <c r="I6" i="14"/>
  <c r="J6" i="14"/>
  <c r="I5" i="14"/>
  <c r="H5" i="14"/>
  <c r="J5" i="14"/>
  <c r="H4" i="14"/>
  <c r="F16" i="14"/>
  <c r="H16" i="14" l="1"/>
  <c r="I16" i="14"/>
  <c r="J8" i="14"/>
  <c r="I4" i="14"/>
  <c r="J7" i="14"/>
  <c r="J11" i="14"/>
  <c r="I12" i="14"/>
  <c r="D4" i="15"/>
  <c r="D16" i="15" s="1"/>
  <c r="H7" i="14"/>
  <c r="C16" i="15"/>
  <c r="G3" i="11"/>
  <c r="G19" i="13"/>
  <c r="F19" i="13"/>
  <c r="E19" i="13"/>
  <c r="D19" i="13"/>
  <c r="C19" i="13"/>
  <c r="B19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M17" i="13"/>
  <c r="L17" i="13"/>
  <c r="K17" i="13"/>
  <c r="O17" i="13" s="1"/>
  <c r="J17" i="13"/>
  <c r="I17" i="13"/>
  <c r="H17" i="13"/>
  <c r="G17" i="13"/>
  <c r="F17" i="13"/>
  <c r="E17" i="13"/>
  <c r="D17" i="13"/>
  <c r="C17" i="13"/>
  <c r="B17" i="13"/>
  <c r="O16" i="13"/>
  <c r="N16" i="13"/>
  <c r="O15" i="13"/>
  <c r="N15" i="13"/>
  <c r="O14" i="13"/>
  <c r="N14" i="13"/>
  <c r="O13" i="13"/>
  <c r="N13" i="13"/>
  <c r="O12" i="13"/>
  <c r="N12" i="13"/>
  <c r="O11" i="13"/>
  <c r="N11" i="13"/>
  <c r="O10" i="13"/>
  <c r="N10" i="13"/>
  <c r="O9" i="13"/>
  <c r="N9" i="13"/>
  <c r="O8" i="13"/>
  <c r="N8" i="13"/>
  <c r="O7" i="13"/>
  <c r="N7" i="13"/>
  <c r="O6" i="13"/>
  <c r="N6" i="13"/>
  <c r="O5" i="13"/>
  <c r="N5" i="13"/>
  <c r="J19" i="12"/>
  <c r="I19" i="12"/>
  <c r="H19" i="12"/>
  <c r="M19" i="12" s="1"/>
  <c r="G19" i="12"/>
  <c r="E19" i="12"/>
  <c r="D19" i="12"/>
  <c r="N19" i="12" s="1"/>
  <c r="C19" i="12"/>
  <c r="B19" i="12"/>
  <c r="J18" i="12"/>
  <c r="I18" i="12"/>
  <c r="H18" i="12"/>
  <c r="G18" i="12"/>
  <c r="L18" i="12" s="1"/>
  <c r="E18" i="12"/>
  <c r="D18" i="12"/>
  <c r="C18" i="12"/>
  <c r="B18" i="12"/>
  <c r="O17" i="12"/>
  <c r="N17" i="12"/>
  <c r="M17" i="12"/>
  <c r="L17" i="12"/>
  <c r="K17" i="12"/>
  <c r="P17" i="12" s="1"/>
  <c r="O16" i="12"/>
  <c r="N16" i="12"/>
  <c r="M16" i="12"/>
  <c r="L16" i="12"/>
  <c r="K16" i="12"/>
  <c r="P16" i="12" s="1"/>
  <c r="P15" i="12"/>
  <c r="O15" i="12"/>
  <c r="N15" i="12"/>
  <c r="M15" i="12"/>
  <c r="L15" i="12"/>
  <c r="K15" i="12"/>
  <c r="F15" i="12"/>
  <c r="F19" i="12" s="1"/>
  <c r="O14" i="12"/>
  <c r="N14" i="12"/>
  <c r="M14" i="12"/>
  <c r="L14" i="12"/>
  <c r="K14" i="12"/>
  <c r="P14" i="12" s="1"/>
  <c r="O13" i="12"/>
  <c r="N13" i="12"/>
  <c r="M13" i="12"/>
  <c r="L13" i="12"/>
  <c r="K13" i="12"/>
  <c r="P13" i="12" s="1"/>
  <c r="O12" i="12"/>
  <c r="N12" i="12"/>
  <c r="M12" i="12"/>
  <c r="L12" i="12"/>
  <c r="K12" i="12"/>
  <c r="O11" i="12"/>
  <c r="N11" i="12"/>
  <c r="M11" i="12"/>
  <c r="L11" i="12"/>
  <c r="K11" i="12"/>
  <c r="P11" i="12" s="1"/>
  <c r="O10" i="12"/>
  <c r="N10" i="12"/>
  <c r="M10" i="12"/>
  <c r="L10" i="12"/>
  <c r="K10" i="12"/>
  <c r="P10" i="12" s="1"/>
  <c r="O9" i="12"/>
  <c r="N9" i="12"/>
  <c r="M9" i="12"/>
  <c r="L9" i="12"/>
  <c r="K9" i="12"/>
  <c r="O8" i="12"/>
  <c r="N8" i="12"/>
  <c r="M8" i="12"/>
  <c r="L8" i="12"/>
  <c r="K8" i="12"/>
  <c r="O7" i="12"/>
  <c r="N7" i="12"/>
  <c r="M7" i="12"/>
  <c r="L7" i="12"/>
  <c r="K7" i="12"/>
  <c r="O6" i="12"/>
  <c r="N6" i="12"/>
  <c r="M6" i="12"/>
  <c r="L6" i="12"/>
  <c r="K6" i="12"/>
  <c r="F16" i="11"/>
  <c r="I16" i="11" s="1"/>
  <c r="E16" i="11"/>
  <c r="H16" i="11" s="1"/>
  <c r="D16" i="11"/>
  <c r="C16" i="11"/>
  <c r="B16" i="11"/>
  <c r="H15" i="11"/>
  <c r="F15" i="11"/>
  <c r="E15" i="11"/>
  <c r="D15" i="11"/>
  <c r="C15" i="11"/>
  <c r="I15" i="11" s="1"/>
  <c r="B15" i="11"/>
  <c r="J14" i="11"/>
  <c r="I14" i="11"/>
  <c r="H14" i="11"/>
  <c r="G14" i="11"/>
  <c r="I13" i="11"/>
  <c r="H13" i="11"/>
  <c r="G13" i="11"/>
  <c r="J13" i="11" s="1"/>
  <c r="I12" i="11"/>
  <c r="H12" i="11"/>
  <c r="G12" i="11"/>
  <c r="J12" i="11" s="1"/>
  <c r="I11" i="11"/>
  <c r="H11" i="11"/>
  <c r="G11" i="11"/>
  <c r="J11" i="11" s="1"/>
  <c r="J10" i="11"/>
  <c r="I10" i="11"/>
  <c r="H10" i="11"/>
  <c r="G10" i="11"/>
  <c r="J9" i="11"/>
  <c r="I9" i="11"/>
  <c r="H9" i="11"/>
  <c r="G9" i="11"/>
  <c r="J8" i="11"/>
  <c r="I8" i="11"/>
  <c r="H8" i="11"/>
  <c r="G8" i="11"/>
  <c r="I7" i="11"/>
  <c r="H7" i="11"/>
  <c r="G7" i="11"/>
  <c r="J7" i="11" s="1"/>
  <c r="I6" i="11"/>
  <c r="H6" i="11"/>
  <c r="G6" i="11"/>
  <c r="J6" i="11" s="1"/>
  <c r="I5" i="11"/>
  <c r="H5" i="11"/>
  <c r="G5" i="11"/>
  <c r="J5" i="11" s="1"/>
  <c r="I4" i="11"/>
  <c r="H4" i="11"/>
  <c r="G4" i="11"/>
  <c r="J4" i="11" s="1"/>
  <c r="J3" i="11"/>
  <c r="I3" i="11"/>
  <c r="H3" i="11"/>
  <c r="G16" i="14" l="1"/>
  <c r="J16" i="14" s="1"/>
  <c r="J4" i="14"/>
  <c r="O18" i="13"/>
  <c r="M18" i="12"/>
  <c r="L19" i="12"/>
  <c r="O19" i="12"/>
  <c r="F18" i="12"/>
  <c r="O18" i="12"/>
  <c r="N18" i="12"/>
  <c r="P12" i="12"/>
  <c r="N17" i="13"/>
  <c r="K18" i="12"/>
  <c r="K19" i="12"/>
  <c r="P19" i="12" s="1"/>
  <c r="N18" i="13"/>
  <c r="G15" i="11"/>
  <c r="G16" i="11"/>
  <c r="J16" i="11" s="1"/>
  <c r="P6" i="12"/>
  <c r="P7" i="12"/>
  <c r="P8" i="12"/>
  <c r="P9" i="12"/>
  <c r="J15" i="11" l="1"/>
  <c r="P18" i="12"/>
  <c r="B46" i="4" l="1"/>
  <c r="E17" i="5"/>
  <c r="H17" i="5" s="1"/>
  <c r="M19" i="7"/>
  <c r="N19" i="7"/>
  <c r="O19" i="7"/>
  <c r="P19" i="7"/>
  <c r="H19" i="7"/>
  <c r="I19" i="7"/>
  <c r="J19" i="7"/>
  <c r="K19" i="7"/>
  <c r="G19" i="7"/>
  <c r="L19" i="7"/>
  <c r="C15" i="5"/>
  <c r="D15" i="5"/>
  <c r="B15" i="5"/>
  <c r="J14" i="5"/>
  <c r="G14" i="5"/>
  <c r="I14" i="5"/>
  <c r="H14" i="5"/>
  <c r="C18" i="7"/>
  <c r="D18" i="7"/>
  <c r="E18" i="7"/>
  <c r="F18" i="7"/>
  <c r="G18" i="7"/>
  <c r="H18" i="7"/>
  <c r="I18" i="7"/>
  <c r="J18" i="7"/>
  <c r="K18" i="7"/>
  <c r="B18" i="7"/>
  <c r="L17" i="7"/>
  <c r="M17" i="7"/>
  <c r="N17" i="7"/>
  <c r="O17" i="7"/>
  <c r="P17" i="7"/>
  <c r="K17" i="7"/>
  <c r="L16" i="4"/>
  <c r="M16" i="4"/>
  <c r="K16" i="4"/>
  <c r="P16" i="4"/>
  <c r="O16" i="4"/>
  <c r="N16" i="4"/>
  <c r="F16" i="4"/>
  <c r="G13" i="5"/>
  <c r="H13" i="5"/>
  <c r="I13" i="5"/>
  <c r="J13" i="5"/>
  <c r="L16" i="7"/>
  <c r="M16" i="7"/>
  <c r="N16" i="7"/>
  <c r="O16" i="7"/>
  <c r="P16" i="7"/>
  <c r="L15" i="4"/>
  <c r="M15" i="4"/>
  <c r="K15" i="4"/>
  <c r="P15" i="4"/>
  <c r="O15" i="4"/>
  <c r="N15" i="4"/>
  <c r="F15" i="4"/>
  <c r="H12" i="5"/>
  <c r="I12" i="5"/>
  <c r="J12" i="5"/>
  <c r="G12" i="5"/>
  <c r="L15" i="7"/>
  <c r="M15" i="7"/>
  <c r="N15" i="7"/>
  <c r="O15" i="7"/>
  <c r="P15" i="7"/>
  <c r="B17" i="4"/>
  <c r="L14" i="4"/>
  <c r="M14" i="4"/>
  <c r="K14" i="4"/>
  <c r="P14" i="4"/>
  <c r="O14" i="4"/>
  <c r="N14" i="4"/>
  <c r="F14" i="4"/>
  <c r="H11" i="5"/>
  <c r="I11" i="5"/>
  <c r="J11" i="5"/>
  <c r="G11" i="5"/>
  <c r="L14" i="7"/>
  <c r="M14" i="7"/>
  <c r="N14" i="7"/>
  <c r="O14" i="7"/>
  <c r="P14" i="7"/>
  <c r="M13" i="4"/>
  <c r="L13" i="4"/>
  <c r="K13" i="4"/>
  <c r="P13" i="4"/>
  <c r="O13" i="4"/>
  <c r="F13" i="4"/>
  <c r="N13" i="4"/>
  <c r="H10" i="5"/>
  <c r="I10" i="5"/>
  <c r="J10" i="5"/>
  <c r="G10" i="5"/>
  <c r="L13" i="7"/>
  <c r="M13" i="7"/>
  <c r="N13" i="7"/>
  <c r="O13" i="7"/>
  <c r="P13" i="7"/>
  <c r="K13" i="7"/>
  <c r="L12" i="4"/>
  <c r="M12" i="4"/>
  <c r="K12" i="4"/>
  <c r="P12" i="4"/>
  <c r="O12" i="4"/>
  <c r="N12" i="4"/>
  <c r="F12" i="4"/>
  <c r="P12" i="7"/>
  <c r="M11" i="4"/>
  <c r="L11" i="4"/>
  <c r="K11" i="4"/>
  <c r="P11" i="4"/>
  <c r="O11" i="4"/>
  <c r="N11" i="4"/>
  <c r="F11" i="4"/>
  <c r="L18" i="7"/>
  <c r="K12" i="7"/>
  <c r="O12" i="7"/>
  <c r="N12" i="7"/>
  <c r="M12" i="7"/>
  <c r="L12" i="7"/>
  <c r="G9" i="5"/>
  <c r="J9" i="5"/>
  <c r="I9" i="5"/>
  <c r="H9" i="5"/>
  <c r="J8" i="5"/>
  <c r="L11" i="7"/>
  <c r="M11" i="7"/>
  <c r="N11" i="7"/>
  <c r="O11" i="7"/>
  <c r="P11" i="7"/>
  <c r="K6" i="7"/>
  <c r="K7" i="7"/>
  <c r="K8" i="7"/>
  <c r="K9" i="7"/>
  <c r="K10" i="7"/>
  <c r="K10" i="4"/>
  <c r="P10" i="4"/>
  <c r="O10" i="4"/>
  <c r="N10" i="4"/>
  <c r="M10" i="4"/>
  <c r="L10" i="4"/>
  <c r="F10" i="4"/>
  <c r="G8" i="5"/>
  <c r="I8" i="5"/>
  <c r="H8" i="5"/>
  <c r="G7" i="5"/>
  <c r="I7" i="5"/>
  <c r="H7" i="5"/>
  <c r="L10" i="7"/>
  <c r="M10" i="7"/>
  <c r="N10" i="7"/>
  <c r="O10" i="7"/>
  <c r="P10" i="7"/>
  <c r="B38" i="4"/>
  <c r="F38" i="4"/>
  <c r="C38" i="4"/>
  <c r="D38" i="4"/>
  <c r="E38" i="4"/>
  <c r="P17" i="4"/>
  <c r="M9" i="4"/>
  <c r="L9" i="4"/>
  <c r="K9" i="4"/>
  <c r="P9" i="4"/>
  <c r="O9" i="4"/>
  <c r="N9" i="4"/>
  <c r="F9" i="4"/>
  <c r="L9" i="7"/>
  <c r="M9" i="7"/>
  <c r="N9" i="7"/>
  <c r="O9" i="7"/>
  <c r="P9" i="7"/>
  <c r="B37" i="4"/>
  <c r="C37" i="4"/>
  <c r="D37" i="4"/>
  <c r="E37" i="4"/>
  <c r="F37" i="4"/>
  <c r="L8" i="4"/>
  <c r="M8" i="4"/>
  <c r="N8" i="4"/>
  <c r="O8" i="4"/>
  <c r="P8" i="4"/>
  <c r="K8" i="4"/>
  <c r="F8" i="4"/>
  <c r="H6" i="5"/>
  <c r="I6" i="5"/>
  <c r="G6" i="5"/>
  <c r="H5" i="5"/>
  <c r="I5" i="5"/>
  <c r="G5" i="5"/>
  <c r="L8" i="7"/>
  <c r="M8" i="7"/>
  <c r="N8" i="7"/>
  <c r="O8" i="7"/>
  <c r="P8" i="7"/>
  <c r="G8" i="7"/>
  <c r="H8" i="7"/>
  <c r="I8" i="7"/>
  <c r="J8" i="7"/>
  <c r="B36" i="4"/>
  <c r="C36" i="4"/>
  <c r="D36" i="4"/>
  <c r="E36" i="4"/>
  <c r="F36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L7" i="4"/>
  <c r="M7" i="4"/>
  <c r="N7" i="4"/>
  <c r="O7" i="4"/>
  <c r="P7" i="4"/>
  <c r="K7" i="4"/>
  <c r="F7" i="4"/>
  <c r="B35" i="4"/>
  <c r="C35" i="4"/>
  <c r="D35" i="4"/>
  <c r="E35" i="4"/>
  <c r="F35" i="4"/>
  <c r="C19" i="7"/>
  <c r="D19" i="7"/>
  <c r="E19" i="7"/>
  <c r="F19" i="7"/>
  <c r="B19" i="7"/>
  <c r="G7" i="7"/>
  <c r="P7" i="7"/>
  <c r="H7" i="7"/>
  <c r="M7" i="7"/>
  <c r="I7" i="7"/>
  <c r="N7" i="7"/>
  <c r="J7" i="7"/>
  <c r="O7" i="7"/>
  <c r="L6" i="4"/>
  <c r="M6" i="4"/>
  <c r="N6" i="4"/>
  <c r="O6" i="4"/>
  <c r="K6" i="4"/>
  <c r="F6" i="4"/>
  <c r="P6" i="4"/>
  <c r="H4" i="5"/>
  <c r="I4" i="5"/>
  <c r="G4" i="5"/>
  <c r="L7" i="7"/>
  <c r="E34" i="4"/>
  <c r="D34" i="4"/>
  <c r="F34" i="4"/>
  <c r="C34" i="4"/>
  <c r="B34" i="4"/>
  <c r="J6" i="7"/>
  <c r="I6" i="7"/>
  <c r="H6" i="7"/>
  <c r="G6" i="7"/>
  <c r="D4" i="5"/>
  <c r="J4" i="5"/>
  <c r="D5" i="5"/>
  <c r="J5" i="5"/>
  <c r="D6" i="5"/>
  <c r="J6" i="5"/>
  <c r="D7" i="5"/>
  <c r="J7" i="5"/>
  <c r="D8" i="5"/>
  <c r="D9" i="5"/>
  <c r="D10" i="5"/>
  <c r="D11" i="5"/>
  <c r="D12" i="5"/>
  <c r="D13" i="5"/>
  <c r="D14" i="5"/>
  <c r="D3" i="5"/>
  <c r="E15" i="5"/>
  <c r="H15" i="5" s="1"/>
  <c r="C46" i="4"/>
  <c r="D46" i="4"/>
  <c r="E46" i="4"/>
  <c r="P6" i="7"/>
  <c r="L6" i="7"/>
  <c r="N18" i="7"/>
  <c r="M18" i="7"/>
  <c r="P18" i="7"/>
  <c r="O18" i="7"/>
  <c r="F46" i="4"/>
  <c r="C17" i="5"/>
  <c r="D17" i="5"/>
  <c r="B17" i="5"/>
  <c r="K5" i="4"/>
  <c r="L5" i="4"/>
  <c r="O5" i="4"/>
  <c r="N5" i="4"/>
  <c r="M5" i="4"/>
  <c r="H3" i="5"/>
  <c r="G15" i="5"/>
  <c r="J15" i="5" s="1"/>
  <c r="F5" i="4"/>
  <c r="P5" i="4"/>
  <c r="O6" i="7"/>
  <c r="N6" i="7"/>
  <c r="M6" i="7"/>
  <c r="J3" i="5"/>
  <c r="G17" i="5" l="1"/>
  <c r="J17" i="5" s="1"/>
  <c r="F15" i="5"/>
  <c r="I15" i="5" s="1"/>
  <c r="F17" i="5"/>
  <c r="I17" i="5" s="1"/>
  <c r="I3" i="5"/>
</calcChain>
</file>

<file path=xl/sharedStrings.xml><?xml version="1.0" encoding="utf-8"?>
<sst xmlns="http://schemas.openxmlformats.org/spreadsheetml/2006/main" count="265" uniqueCount="71">
  <si>
    <t>Terminal 1</t>
  </si>
  <si>
    <t>Terminal 2</t>
  </si>
  <si>
    <t>Totales</t>
  </si>
  <si>
    <t>Nacional</t>
  </si>
  <si>
    <t>Internacional</t>
  </si>
  <si>
    <t>Total</t>
  </si>
  <si>
    <t>llegadas</t>
  </si>
  <si>
    <t>salidas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</si>
  <si>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</si>
  <si>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</si>
  <si>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</si>
  <si>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</si>
  <si>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</si>
  <si>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</si>
  <si>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</si>
  <si>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</si>
  <si>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</si>
  <si>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</si>
  <si>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</si>
  <si>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</si>
  <si>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ENERO</t>
  </si>
  <si>
    <t>FEBRERO</t>
  </si>
  <si>
    <t>MARZO</t>
  </si>
  <si>
    <t>ABRIL</t>
  </si>
  <si>
    <t>TOTAL</t>
  </si>
  <si>
    <t>VAR. %</t>
  </si>
  <si>
    <t>NAL</t>
  </si>
  <si>
    <t>INT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</si>
  <si>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</si>
  <si>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</si>
  <si>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</si>
  <si>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</si>
  <si>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</si>
  <si>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</si>
  <si>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</si>
  <si>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</si>
  <si>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</si>
  <si>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</si>
  <si>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</si>
  <si>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</si>
  <si>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Internancional</t>
  </si>
  <si>
    <t>Pasajeros Comerciales</t>
  </si>
  <si>
    <t>INTERNACIONAL</t>
  </si>
  <si>
    <t>NACIONAL</t>
  </si>
  <si>
    <t>Variación Porcentual</t>
  </si>
  <si>
    <t>Subtotal</t>
  </si>
  <si>
    <t xml:space="preserve">O P E R A C I O N E S </t>
  </si>
  <si>
    <t>Llegadas</t>
  </si>
  <si>
    <t>Salidas</t>
  </si>
  <si>
    <t>Comercial (Pax)</t>
  </si>
  <si>
    <t>Comercial</t>
  </si>
  <si>
    <t>Aviación</t>
  </si>
  <si>
    <t>Pax</t>
  </si>
  <si>
    <t>Carga</t>
  </si>
  <si>
    <t>General</t>
  </si>
  <si>
    <t>Nac.</t>
  </si>
  <si>
    <t>Int.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</si>
  <si>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</si>
  <si>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</si>
  <si>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</si>
  <si>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</si>
  <si>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</si>
  <si>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</si>
  <si>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</si>
  <si>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</si>
  <si>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CARGA EN TONELADAS</t>
  </si>
  <si>
    <t xml:space="preserve">NAC </t>
  </si>
  <si>
    <t>INTER</t>
  </si>
  <si>
    <t xml:space="preserve">CARGA EN TONELADAS 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</si>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</sst>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#,##0.0"/>
    <numFmt numFmtId="166" formatCode="_-* #,##0_-;\-* #,##0_-;_-* &quot;-&quot;??_-;_-@_-"/>
    <numFmt numFmtId="167" formatCode="0.0"/>
    <numFmt numFmtId="168" formatCode="&quot;$&quot;#,##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rgb="FF006100"/>
      <name val="Arial"/>
      <family val="2"/>
    </font>
    <font>
      <sz val="10"/>
      <color indexed="8"/>
      <name val="MS Sans Serif"/>
      <family val="2"/>
    </font>
    <font>
      <sz val="11"/>
      <name val="Arial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  <font>
      <b/>
      <i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</patternFill>
    </fill>
    <fill>
      <patternFill patternType="solid">
        <fgColor rgb="FFEDF6F9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theme="3"/>
        <bgColor indexed="24"/>
      </patternFill>
    </fill>
    <fill>
      <patternFill patternType="solid">
        <fgColor theme="3"/>
        <bgColor indexed="46"/>
      </patternFill>
    </fill>
    <fill>
      <patternFill patternType="gray0625">
        <fgColor indexed="24"/>
        <bgColor theme="6" tint="0.59999389629810485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indexed="46"/>
        <bgColor theme="6" tint="0.5999938962981048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43" fontId="4" fillId="0" borderId="0" applyFont="0" applyFill="0" applyBorder="0" applyAlignment="0" applyProtection="0"/>
    <xf numFmtId="0" fontId="5" fillId="9" borderId="0" applyNumberFormat="0" applyBorder="0" applyAlignment="0" applyProtection="0"/>
    <xf numFmtId="0" fontId="8" fillId="0" borderId="0">
      <alignment vertical="top"/>
    </xf>
    <xf numFmtId="0" fontId="4" fillId="13" borderId="0" applyNumberFormat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" fillId="0" borderId="0"/>
    <xf numFmtId="0" fontId="17" fillId="14" borderId="0" applyNumberFormat="0" applyBorder="0" applyAlignment="0" applyProtection="0"/>
    <xf numFmtId="0" fontId="4" fillId="13" borderId="0" applyNumberFormat="0" applyBorder="0" applyAlignment="0" applyProtection="0"/>
    <xf numFmtId="0" fontId="18" fillId="12" borderId="0" applyNumberFormat="0" applyBorder="0" applyAlignment="0" applyProtection="0"/>
    <xf numFmtId="0" fontId="19" fillId="0" borderId="0"/>
    <xf numFmtId="0" fontId="8" fillId="0" borderId="0">
      <alignment vertical="top"/>
    </xf>
    <xf numFmtId="0" fontId="20" fillId="0" borderId="0"/>
    <xf numFmtId="0" fontId="1" fillId="0" borderId="0"/>
    <xf numFmtId="0" fontId="8" fillId="0" borderId="0">
      <alignment vertical="top"/>
    </xf>
  </cellStyleXfs>
  <cellXfs count="169">
    <xf numFmtId="0" fontId="0" fillId="0" borderId="0" xfId="0"/>
    <xf numFmtId="3" fontId="0" fillId="0" borderId="0" xfId="0" applyNumberFormat="1"/>
    <xf numFmtId="0" fontId="5" fillId="4" borderId="6" xfId="6" applyBorder="1" applyAlignment="1">
      <alignment vertical="top"/>
    </xf>
    <xf numFmtId="0" fontId="5" fillId="4" borderId="1" xfId="6" applyBorder="1" applyAlignment="1">
      <alignment vertical="top"/>
    </xf>
    <xf numFmtId="0" fontId="5" fillId="4" borderId="4" xfId="6" applyBorder="1" applyAlignment="1">
      <alignment horizontal="right" vertical="top"/>
    </xf>
    <xf numFmtId="0" fontId="5" fillId="4" borderId="2" xfId="6" applyBorder="1" applyAlignment="1">
      <alignment horizontal="right" vertical="top"/>
    </xf>
    <xf numFmtId="0" fontId="4" fillId="2" borderId="1" xfId="7" applyFont="1" applyFill="1" applyBorder="1" applyAlignment="1">
      <alignment vertical="top"/>
    </xf>
    <xf numFmtId="3" fontId="4" fillId="2" borderId="1" xfId="8" applyNumberFormat="1" applyFont="1" applyFill="1" applyBorder="1" applyAlignment="1">
      <alignment vertical="top"/>
    </xf>
    <xf numFmtId="3" fontId="4" fillId="2" borderId="0" xfId="8" applyNumberFormat="1" applyFont="1" applyFill="1" applyBorder="1" applyAlignment="1">
      <alignment vertical="top"/>
    </xf>
    <xf numFmtId="3" fontId="4" fillId="2" borderId="5" xfId="8" applyNumberFormat="1" applyFont="1" applyFill="1" applyBorder="1" applyAlignment="1">
      <alignment vertical="top"/>
    </xf>
    <xf numFmtId="0" fontId="5" fillId="4" borderId="13" xfId="6" applyBorder="1" applyAlignment="1">
      <alignment vertical="top"/>
    </xf>
    <xf numFmtId="3" fontId="5" fillId="4" borderId="14" xfId="6" applyNumberFormat="1" applyBorder="1" applyAlignment="1">
      <alignment vertical="top"/>
    </xf>
    <xf numFmtId="3" fontId="5" fillId="4" borderId="15" xfId="6" applyNumberFormat="1" applyBorder="1" applyAlignment="1">
      <alignment vertical="top"/>
    </xf>
    <xf numFmtId="3" fontId="5" fillId="4" borderId="16" xfId="6" applyNumberFormat="1" applyBorder="1" applyAlignment="1">
      <alignment vertical="top"/>
    </xf>
    <xf numFmtId="0" fontId="0" fillId="0" borderId="0" xfId="0" applyAlignment="1">
      <alignment vertical="top"/>
    </xf>
    <xf numFmtId="0" fontId="5" fillId="7" borderId="0" xfId="6" applyFill="1" applyBorder="1" applyAlignment="1"/>
    <xf numFmtId="0" fontId="1" fillId="0" borderId="0" xfId="4"/>
    <xf numFmtId="0" fontId="5" fillId="7" borderId="0" xfId="6" applyFill="1" applyBorder="1" applyAlignment="1">
      <alignment horizontal="center"/>
    </xf>
    <xf numFmtId="0" fontId="1" fillId="0" borderId="0" xfId="4" applyFont="1"/>
    <xf numFmtId="0" fontId="1" fillId="8" borderId="0" xfId="4" applyFill="1"/>
    <xf numFmtId="1" fontId="1" fillId="0" borderId="0" xfId="4" applyNumberFormat="1"/>
    <xf numFmtId="1" fontId="1" fillId="0" borderId="0" xfId="4" applyNumberFormat="1" applyFont="1"/>
    <xf numFmtId="166" fontId="1" fillId="0" borderId="0" xfId="9" applyNumberFormat="1" applyFont="1"/>
    <xf numFmtId="3" fontId="1" fillId="0" borderId="0" xfId="4" applyNumberFormat="1"/>
    <xf numFmtId="0" fontId="4" fillId="2" borderId="0" xfId="7" applyFill="1" applyBorder="1" applyAlignment="1">
      <alignment horizontal="left"/>
    </xf>
    <xf numFmtId="3" fontId="4" fillId="2" borderId="0" xfId="7" applyNumberFormat="1" applyFill="1"/>
    <xf numFmtId="3" fontId="4" fillId="2" borderId="0" xfId="7" applyNumberFormat="1" applyFill="1" applyBorder="1" applyAlignment="1"/>
    <xf numFmtId="0" fontId="8" fillId="0" borderId="0" xfId="11">
      <alignment vertical="top"/>
    </xf>
    <xf numFmtId="3" fontId="1" fillId="8" borderId="0" xfId="4" applyNumberFormat="1" applyFill="1"/>
    <xf numFmtId="3" fontId="5" fillId="7" borderId="0" xfId="6" applyNumberFormat="1" applyFill="1" applyBorder="1" applyAlignment="1"/>
    <xf numFmtId="0" fontId="4" fillId="10" borderId="0" xfId="7" applyFill="1" applyBorder="1" applyAlignment="1">
      <alignment horizontal="left"/>
    </xf>
    <xf numFmtId="3" fontId="4" fillId="10" borderId="0" xfId="7" applyNumberFormat="1" applyFill="1"/>
    <xf numFmtId="3" fontId="4" fillId="10" borderId="0" xfId="7" applyNumberFormat="1" applyFill="1" applyBorder="1" applyAlignment="1"/>
    <xf numFmtId="165" fontId="4" fillId="10" borderId="0" xfId="7" applyNumberFormat="1" applyFill="1" applyBorder="1" applyAlignment="1"/>
    <xf numFmtId="3" fontId="10" fillId="2" borderId="0" xfId="7" applyNumberFormat="1" applyFont="1" applyFill="1" applyAlignment="1">
      <alignment horizontal="right"/>
    </xf>
    <xf numFmtId="3" fontId="10" fillId="2" borderId="0" xfId="7" applyNumberFormat="1" applyFont="1" applyFill="1" applyBorder="1" applyAlignment="1">
      <alignment horizontal="right"/>
    </xf>
    <xf numFmtId="3" fontId="10" fillId="11" borderId="0" xfId="7" applyNumberFormat="1" applyFont="1" applyFill="1" applyAlignment="1">
      <alignment horizontal="right"/>
    </xf>
    <xf numFmtId="3" fontId="10" fillId="11" borderId="0" xfId="7" applyNumberFormat="1" applyFont="1" applyFill="1" applyBorder="1" applyAlignment="1">
      <alignment horizontal="right"/>
    </xf>
    <xf numFmtId="4" fontId="10" fillId="2" borderId="0" xfId="7" applyNumberFormat="1" applyFont="1" applyFill="1" applyAlignment="1">
      <alignment horizontal="right"/>
    </xf>
    <xf numFmtId="168" fontId="1" fillId="0" borderId="0" xfId="4" applyNumberFormat="1"/>
    <xf numFmtId="0" fontId="5" fillId="4" borderId="14" xfId="6" applyBorder="1" applyAlignment="1">
      <alignment vertical="top"/>
    </xf>
    <xf numFmtId="0" fontId="5" fillId="4" borderId="0" xfId="6" applyBorder="1" applyAlignment="1"/>
    <xf numFmtId="0" fontId="5" fillId="4" borderId="0" xfId="6" applyBorder="1" applyAlignment="1">
      <alignment horizontal="right"/>
    </xf>
    <xf numFmtId="0" fontId="5" fillId="4" borderId="0" xfId="6" applyBorder="1" applyAlignment="1">
      <alignment horizontal="center"/>
    </xf>
    <xf numFmtId="3" fontId="5" fillId="4" borderId="0" xfId="6" applyNumberFormat="1" applyBorder="1" applyAlignment="1"/>
    <xf numFmtId="4" fontId="5" fillId="4" borderId="0" xfId="6" applyNumberFormat="1" applyBorder="1" applyAlignment="1"/>
    <xf numFmtId="4" fontId="10" fillId="2" borderId="0" xfId="7" applyNumberFormat="1" applyFont="1" applyFill="1" applyBorder="1" applyAlignment="1">
      <alignment horizontal="right"/>
    </xf>
    <xf numFmtId="166" fontId="1" fillId="0" borderId="0" xfId="4" applyNumberFormat="1"/>
    <xf numFmtId="165" fontId="1" fillId="0" borderId="0" xfId="4" applyNumberFormat="1"/>
    <xf numFmtId="3" fontId="4" fillId="2" borderId="6" xfId="8" applyNumberFormat="1" applyFont="1" applyFill="1" applyBorder="1" applyAlignment="1">
      <alignment vertical="top"/>
    </xf>
    <xf numFmtId="3" fontId="4" fillId="2" borderId="7" xfId="8" applyNumberFormat="1" applyFont="1" applyFill="1" applyBorder="1" applyAlignment="1">
      <alignment vertical="top"/>
    </xf>
    <xf numFmtId="0" fontId="5" fillId="7" borderId="18" xfId="6" applyFill="1" applyBorder="1" applyAlignment="1"/>
    <xf numFmtId="3" fontId="5" fillId="7" borderId="19" xfId="6" applyNumberFormat="1" applyFill="1" applyBorder="1" applyAlignment="1"/>
    <xf numFmtId="167" fontId="5" fillId="7" borderId="19" xfId="6" applyNumberFormat="1" applyFill="1" applyBorder="1" applyAlignment="1"/>
    <xf numFmtId="167" fontId="5" fillId="7" borderId="20" xfId="6" applyNumberFormat="1" applyFill="1" applyBorder="1" applyAlignment="1"/>
    <xf numFmtId="0" fontId="5" fillId="7" borderId="21" xfId="6" applyFill="1" applyBorder="1" applyAlignment="1"/>
    <xf numFmtId="0" fontId="5" fillId="7" borderId="22" xfId="6" applyFill="1" applyBorder="1" applyAlignment="1"/>
    <xf numFmtId="3" fontId="5" fillId="7" borderId="23" xfId="6" applyNumberFormat="1" applyFill="1" applyBorder="1" applyAlignment="1"/>
    <xf numFmtId="3" fontId="8" fillId="0" borderId="0" xfId="11" applyNumberFormat="1">
      <alignment vertical="top"/>
    </xf>
    <xf numFmtId="165" fontId="5" fillId="7" borderId="23" xfId="6" applyNumberFormat="1" applyFill="1" applyBorder="1" applyAlignment="1"/>
    <xf numFmtId="0" fontId="1" fillId="2" borderId="0" xfId="4" applyFill="1"/>
    <xf numFmtId="0" fontId="5" fillId="9" borderId="0" xfId="10" applyBorder="1" applyAlignment="1"/>
    <xf numFmtId="0" fontId="12" fillId="0" borderId="0" xfId="13"/>
    <xf numFmtId="0" fontId="5" fillId="9" borderId="0" xfId="10" applyBorder="1" applyAlignment="1">
      <alignment horizontal="center"/>
    </xf>
    <xf numFmtId="0" fontId="4" fillId="2" borderId="0" xfId="12" applyFont="1" applyFill="1" applyBorder="1" applyAlignment="1">
      <alignment horizontal="left"/>
    </xf>
    <xf numFmtId="3" fontId="4" fillId="2" borderId="0" xfId="12" applyNumberFormat="1" applyFont="1" applyFill="1" applyBorder="1" applyAlignment="1"/>
    <xf numFmtId="167" fontId="4" fillId="2" borderId="0" xfId="12" applyNumberFormat="1" applyFont="1" applyFill="1" applyBorder="1" applyAlignment="1"/>
    <xf numFmtId="3" fontId="4" fillId="2" borderId="0" xfId="12" applyNumberFormat="1" applyFont="1" applyFill="1"/>
    <xf numFmtId="3" fontId="12" fillId="0" borderId="0" xfId="13" applyNumberFormat="1"/>
    <xf numFmtId="2" fontId="12" fillId="0" borderId="0" xfId="13" applyNumberFormat="1"/>
    <xf numFmtId="3" fontId="4" fillId="2" borderId="0" xfId="12" applyNumberFormat="1" applyFont="1" applyFill="1" applyAlignment="1">
      <alignment horizontal="right"/>
    </xf>
    <xf numFmtId="1" fontId="12" fillId="0" borderId="0" xfId="13" applyNumberFormat="1"/>
    <xf numFmtId="3" fontId="5" fillId="9" borderId="0" xfId="10" applyNumberFormat="1" applyBorder="1" applyAlignment="1">
      <alignment horizontal="right"/>
    </xf>
    <xf numFmtId="167" fontId="5" fillId="9" borderId="0" xfId="10" applyNumberFormat="1" applyBorder="1" applyAlignment="1"/>
    <xf numFmtId="0" fontId="12" fillId="2" borderId="0" xfId="13" applyFill="1"/>
    <xf numFmtId="3" fontId="5" fillId="9" borderId="0" xfId="10" applyNumberFormat="1" applyBorder="1" applyAlignment="1"/>
    <xf numFmtId="3" fontId="15" fillId="0" borderId="0" xfId="13" applyNumberFormat="1" applyFont="1" applyAlignment="1">
      <alignment horizontal="center"/>
    </xf>
    <xf numFmtId="3" fontId="1" fillId="0" borderId="0" xfId="13" applyNumberFormat="1" applyFont="1" applyAlignment="1">
      <alignment horizontal="center"/>
    </xf>
    <xf numFmtId="0" fontId="15" fillId="0" borderId="0" xfId="13" applyFont="1" applyAlignment="1">
      <alignment horizontal="center"/>
    </xf>
    <xf numFmtId="0" fontId="14" fillId="0" borderId="0" xfId="13" applyFont="1" applyAlignment="1">
      <alignment horizontal="center"/>
    </xf>
    <xf numFmtId="0" fontId="16" fillId="0" borderId="0" xfId="14"/>
    <xf numFmtId="0" fontId="1" fillId="0" borderId="0" xfId="13" applyFont="1" applyAlignment="1">
      <alignment horizontal="center"/>
    </xf>
    <xf numFmtId="1" fontId="1" fillId="0" borderId="0" xfId="13" applyNumberFormat="1" applyFont="1" applyAlignment="1">
      <alignment horizontal="center"/>
    </xf>
    <xf numFmtId="0" fontId="1" fillId="0" borderId="0" xfId="13" applyFont="1"/>
    <xf numFmtId="167" fontId="12" fillId="0" borderId="0" xfId="13" applyNumberFormat="1"/>
    <xf numFmtId="0" fontId="12" fillId="0" borderId="0" xfId="13" applyAlignment="1">
      <alignment horizontal="center"/>
    </xf>
    <xf numFmtId="3" fontId="4" fillId="2" borderId="0" xfId="12" applyNumberFormat="1" applyFont="1" applyFill="1" applyBorder="1" applyAlignment="1">
      <alignment horizontal="right"/>
    </xf>
    <xf numFmtId="3" fontId="1" fillId="0" borderId="0" xfId="15" applyNumberFormat="1"/>
    <xf numFmtId="0" fontId="1" fillId="0" borderId="0" xfId="15"/>
    <xf numFmtId="3" fontId="13" fillId="0" borderId="0" xfId="13" applyNumberFormat="1" applyFont="1" applyBorder="1"/>
    <xf numFmtId="165" fontId="5" fillId="9" borderId="0" xfId="10" applyNumberFormat="1" applyBorder="1" applyAlignment="1"/>
    <xf numFmtId="0" fontId="12" fillId="0" borderId="0" xfId="13" applyAlignment="1">
      <alignment vertical="center"/>
    </xf>
    <xf numFmtId="0" fontId="3" fillId="0" borderId="0" xfId="13" applyFont="1" applyFill="1" applyBorder="1" applyAlignment="1">
      <alignment horizontal="left"/>
    </xf>
    <xf numFmtId="3" fontId="8" fillId="0" borderId="0" xfId="13" applyNumberFormat="1" applyFont="1" applyFill="1" applyBorder="1" applyAlignment="1"/>
    <xf numFmtId="0" fontId="12" fillId="0" borderId="0" xfId="13" applyFill="1"/>
    <xf numFmtId="3" fontId="3" fillId="0" borderId="0" xfId="13" applyNumberFormat="1" applyFont="1" applyFill="1" applyBorder="1" applyAlignment="1">
      <alignment horizontal="left"/>
    </xf>
    <xf numFmtId="3" fontId="12" fillId="0" borderId="0" xfId="13" applyNumberFormat="1" applyFill="1"/>
    <xf numFmtId="3" fontId="1" fillId="0" borderId="0" xfId="13" applyNumberFormat="1" applyFont="1" applyFill="1"/>
    <xf numFmtId="0" fontId="1" fillId="0" borderId="0" xfId="13" applyFont="1" applyFill="1"/>
    <xf numFmtId="167" fontId="8" fillId="0" borderId="0" xfId="13" applyNumberFormat="1" applyFont="1" applyFill="1" applyBorder="1" applyAlignment="1"/>
    <xf numFmtId="0" fontId="1" fillId="0" borderId="0" xfId="22" applyFont="1" applyAlignment="1">
      <alignment vertical="center"/>
    </xf>
    <xf numFmtId="0" fontId="1" fillId="0" borderId="0" xfId="22" applyAlignment="1">
      <alignment vertical="center"/>
    </xf>
    <xf numFmtId="0" fontId="22" fillId="16" borderId="9" xfId="21" applyFont="1" applyFill="1" applyBorder="1" applyAlignment="1">
      <alignment vertical="center"/>
    </xf>
    <xf numFmtId="0" fontId="1" fillId="0" borderId="0" xfId="22" applyFont="1" applyAlignment="1">
      <alignment horizontal="center" vertical="center"/>
    </xf>
    <xf numFmtId="0" fontId="22" fillId="16" borderId="10" xfId="21" applyFont="1" applyFill="1" applyBorder="1" applyAlignment="1">
      <alignment vertical="center"/>
    </xf>
    <xf numFmtId="0" fontId="21" fillId="16" borderId="4" xfId="21" applyFont="1" applyFill="1" applyBorder="1" applyAlignment="1">
      <alignment horizontal="center" vertical="center"/>
    </xf>
    <xf numFmtId="0" fontId="21" fillId="16" borderId="2" xfId="21" applyFont="1" applyFill="1" applyBorder="1" applyAlignment="1">
      <alignment horizontal="center" vertical="center"/>
    </xf>
    <xf numFmtId="0" fontId="21" fillId="16" borderId="3" xfId="21" applyFont="1" applyFill="1" applyBorder="1" applyAlignment="1">
      <alignment horizontal="center" vertical="center"/>
    </xf>
    <xf numFmtId="0" fontId="23" fillId="3" borderId="9" xfId="21" applyFont="1" applyFill="1" applyBorder="1" applyAlignment="1">
      <alignment horizontal="center" vertical="center"/>
    </xf>
    <xf numFmtId="4" fontId="24" fillId="3" borderId="6" xfId="21" applyNumberFormat="1" applyFont="1" applyFill="1" applyBorder="1" applyAlignment="1">
      <alignment vertical="center"/>
    </xf>
    <xf numFmtId="4" fontId="24" fillId="3" borderId="7" xfId="21" applyNumberFormat="1" applyFont="1" applyFill="1" applyBorder="1" applyAlignment="1">
      <alignment vertical="center"/>
    </xf>
    <xf numFmtId="4" fontId="24" fillId="3" borderId="8" xfId="21" applyNumberFormat="1" applyFont="1" applyFill="1" applyBorder="1" applyAlignment="1">
      <alignment vertical="center"/>
    </xf>
    <xf numFmtId="4" fontId="24" fillId="3" borderId="1" xfId="21" applyNumberFormat="1" applyFont="1" applyFill="1" applyBorder="1" applyAlignment="1">
      <alignment vertical="center"/>
    </xf>
    <xf numFmtId="4" fontId="24" fillId="3" borderId="5" xfId="21" applyNumberFormat="1" applyFont="1" applyFill="1" applyBorder="1" applyAlignment="1">
      <alignment vertical="center"/>
    </xf>
    <xf numFmtId="4" fontId="1" fillId="0" borderId="0" xfId="22" applyNumberFormat="1" applyAlignment="1">
      <alignment vertical="center"/>
    </xf>
    <xf numFmtId="4" fontId="24" fillId="3" borderId="0" xfId="21" applyNumberFormat="1" applyFont="1" applyFill="1" applyBorder="1" applyAlignment="1">
      <alignment vertical="center"/>
    </xf>
    <xf numFmtId="0" fontId="8" fillId="0" borderId="0" xfId="23" applyAlignment="1"/>
    <xf numFmtId="1" fontId="8" fillId="0" borderId="0" xfId="23" applyNumberFormat="1" applyAlignment="1"/>
    <xf numFmtId="2" fontId="8" fillId="0" borderId="0" xfId="23" applyNumberFormat="1" applyAlignment="1"/>
    <xf numFmtId="167" fontId="8" fillId="0" borderId="0" xfId="23" applyNumberFormat="1" applyAlignment="1"/>
    <xf numFmtId="0" fontId="25" fillId="15" borderId="11" xfId="21" applyFont="1" applyFill="1" applyBorder="1" applyAlignment="1">
      <alignment horizontal="left" vertical="center"/>
    </xf>
    <xf numFmtId="4" fontId="22" fillId="15" borderId="12" xfId="21" applyNumberFormat="1" applyFont="1" applyFill="1" applyBorder="1" applyAlignment="1">
      <alignment vertical="center"/>
    </xf>
    <xf numFmtId="4" fontId="22" fillId="15" borderId="17" xfId="21" applyNumberFormat="1" applyFont="1" applyFill="1" applyBorder="1" applyAlignment="1">
      <alignment vertical="center"/>
    </xf>
    <xf numFmtId="0" fontId="1" fillId="0" borderId="0" xfId="21" applyFont="1" applyAlignment="1">
      <alignment vertical="center"/>
    </xf>
    <xf numFmtId="0" fontId="1" fillId="0" borderId="0" xfId="22"/>
    <xf numFmtId="0" fontId="1" fillId="0" borderId="0" xfId="22" applyFill="1" applyBorder="1"/>
    <xf numFmtId="4" fontId="1" fillId="0" borderId="0" xfId="22" applyNumberFormat="1"/>
    <xf numFmtId="0" fontId="11" fillId="19" borderId="9" xfId="21" applyFont="1" applyFill="1" applyBorder="1" applyAlignment="1"/>
    <xf numFmtId="0" fontId="11" fillId="19" borderId="10" xfId="21" applyFont="1" applyFill="1" applyBorder="1" applyAlignment="1"/>
    <xf numFmtId="0" fontId="26" fillId="19" borderId="1" xfId="21" applyFont="1" applyFill="1" applyBorder="1" applyAlignment="1">
      <alignment horizontal="center"/>
    </xf>
    <xf numFmtId="0" fontId="26" fillId="19" borderId="0" xfId="21" applyFont="1" applyFill="1" applyBorder="1" applyAlignment="1">
      <alignment horizontal="center"/>
    </xf>
    <xf numFmtId="0" fontId="26" fillId="19" borderId="5" xfId="21" applyFont="1" applyFill="1" applyBorder="1" applyAlignment="1">
      <alignment horizontal="center"/>
    </xf>
    <xf numFmtId="0" fontId="23" fillId="3" borderId="1" xfId="21" applyFont="1" applyFill="1" applyBorder="1" applyAlignment="1">
      <alignment horizontal="center" vertical="center"/>
    </xf>
    <xf numFmtId="165" fontId="24" fillId="3" borderId="6" xfId="21" applyNumberFormat="1" applyFont="1" applyFill="1" applyBorder="1" applyAlignment="1">
      <alignment vertical="center"/>
    </xf>
    <xf numFmtId="165" fontId="24" fillId="3" borderId="7" xfId="21" applyNumberFormat="1" applyFont="1" applyFill="1" applyBorder="1" applyAlignment="1">
      <alignment vertical="center"/>
    </xf>
    <xf numFmtId="165" fontId="24" fillId="3" borderId="8" xfId="21" applyNumberFormat="1" applyFont="1" applyFill="1" applyBorder="1" applyAlignment="1">
      <alignment vertical="center"/>
    </xf>
    <xf numFmtId="3" fontId="1" fillId="0" borderId="0" xfId="22" applyNumberFormat="1"/>
    <xf numFmtId="165" fontId="24" fillId="3" borderId="1" xfId="21" applyNumberFormat="1" applyFont="1" applyFill="1" applyBorder="1" applyAlignment="1">
      <alignment vertical="center"/>
    </xf>
    <xf numFmtId="165" fontId="24" fillId="3" borderId="0" xfId="21" applyNumberFormat="1" applyFont="1" applyFill="1" applyBorder="1" applyAlignment="1">
      <alignment vertical="center"/>
    </xf>
    <xf numFmtId="165" fontId="24" fillId="3" borderId="5" xfId="21" applyNumberFormat="1" applyFont="1" applyFill="1" applyBorder="1" applyAlignment="1">
      <alignment vertical="center"/>
    </xf>
    <xf numFmtId="14" fontId="1" fillId="0" borderId="0" xfId="22" applyNumberFormat="1"/>
    <xf numFmtId="0" fontId="1" fillId="17" borderId="11" xfId="21" applyFont="1" applyFill="1" applyBorder="1" applyAlignment="1">
      <alignment horizontal="center" vertical="center"/>
    </xf>
    <xf numFmtId="165" fontId="24" fillId="17" borderId="12" xfId="21" applyNumberFormat="1" applyFont="1" applyFill="1" applyBorder="1" applyAlignment="1">
      <alignment horizontal="right" vertical="center"/>
    </xf>
    <xf numFmtId="165" fontId="24" fillId="17" borderId="17" xfId="21" applyNumberFormat="1" applyFont="1" applyFill="1" applyBorder="1" applyAlignment="1">
      <alignment horizontal="right" vertical="center"/>
    </xf>
    <xf numFmtId="0" fontId="5" fillId="7" borderId="0" xfId="6" applyFill="1" applyBorder="1" applyAlignment="1">
      <alignment horizontal="center"/>
    </xf>
    <xf numFmtId="0" fontId="5" fillId="4" borderId="0" xfId="6" applyBorder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5" fillId="4" borderId="0" xfId="6" applyBorder="1" applyAlignment="1">
      <alignment horizontal="center"/>
    </xf>
    <xf numFmtId="0" fontId="5" fillId="4" borderId="7" xfId="6" applyBorder="1" applyAlignment="1">
      <alignment horizontal="center" vertical="center"/>
    </xf>
    <xf numFmtId="0" fontId="5" fillId="4" borderId="8" xfId="6" applyBorder="1" applyAlignment="1">
      <alignment horizontal="center" vertical="center"/>
    </xf>
    <xf numFmtId="0" fontId="5" fillId="4" borderId="3" xfId="6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7" fillId="4" borderId="11" xfId="6" applyFont="1" applyBorder="1" applyAlignment="1">
      <alignment horizontal="center" vertical="top"/>
    </xf>
    <xf numFmtId="0" fontId="7" fillId="4" borderId="12" xfId="6" applyFont="1" applyBorder="1" applyAlignment="1">
      <alignment horizontal="center" vertical="top"/>
    </xf>
    <xf numFmtId="0" fontId="7" fillId="4" borderId="17" xfId="6" applyFont="1" applyBorder="1" applyAlignment="1">
      <alignment horizontal="center" vertical="top"/>
    </xf>
    <xf numFmtId="0" fontId="5" fillId="4" borderId="6" xfId="6" applyBorder="1" applyAlignment="1">
      <alignment horizontal="center" vertical="center"/>
    </xf>
    <xf numFmtId="0" fontId="5" fillId="9" borderId="0" xfId="10" applyBorder="1" applyAlignment="1">
      <alignment horizontal="center"/>
    </xf>
    <xf numFmtId="0" fontId="13" fillId="0" borderId="0" xfId="13" applyFont="1" applyBorder="1" applyAlignment="1">
      <alignment horizontal="center"/>
    </xf>
    <xf numFmtId="0" fontId="8" fillId="0" borderId="0" xfId="23" applyAlignment="1">
      <alignment horizontal="center"/>
    </xf>
    <xf numFmtId="0" fontId="21" fillId="15" borderId="1" xfId="21" applyFont="1" applyFill="1" applyBorder="1" applyAlignment="1">
      <alignment horizontal="center" vertical="center"/>
    </xf>
    <xf numFmtId="0" fontId="21" fillId="15" borderId="0" xfId="21" applyFont="1" applyFill="1" applyBorder="1" applyAlignment="1">
      <alignment horizontal="center" vertical="center"/>
    </xf>
    <xf numFmtId="0" fontId="1" fillId="0" borderId="0" xfId="22" applyFont="1" applyAlignment="1">
      <alignment horizontal="center" vertical="center"/>
    </xf>
    <xf numFmtId="0" fontId="21" fillId="16" borderId="6" xfId="21" applyFont="1" applyFill="1" applyBorder="1" applyAlignment="1">
      <alignment horizontal="center" vertical="center"/>
    </xf>
    <xf numFmtId="0" fontId="21" fillId="16" borderId="7" xfId="21" applyFont="1" applyFill="1" applyBorder="1" applyAlignment="1">
      <alignment horizontal="center" vertical="center"/>
    </xf>
    <xf numFmtId="0" fontId="21" fillId="16" borderId="8" xfId="21" applyFont="1" applyFill="1" applyBorder="1" applyAlignment="1">
      <alignment horizontal="center" vertical="center"/>
    </xf>
    <xf numFmtId="0" fontId="26" fillId="17" borderId="6" xfId="21" applyFont="1" applyFill="1" applyBorder="1" applyAlignment="1">
      <alignment horizontal="center"/>
    </xf>
    <xf numFmtId="0" fontId="20" fillId="18" borderId="7" xfId="21" applyFill="1" applyBorder="1"/>
    <xf numFmtId="0" fontId="20" fillId="18" borderId="8" xfId="21" applyFill="1" applyBorder="1"/>
    <xf numFmtId="0" fontId="26" fillId="19" borderId="6" xfId="21" applyFont="1" applyFill="1" applyBorder="1" applyAlignment="1">
      <alignment horizontal="center"/>
    </xf>
  </cellXfs>
  <cellStyles count="24">
    <cellStyle name="20% - Énfasis1" xfId="7" builtinId="30"/>
    <cellStyle name="20% - Énfasis3" xfId="12" builtinId="38"/>
    <cellStyle name="20% - Énfasis3 2" xfId="16"/>
    <cellStyle name="20% - Énfasis3 3" xfId="17"/>
    <cellStyle name="40% - Énfasis1" xfId="8" builtinId="31"/>
    <cellStyle name="Buena 2" xfId="18"/>
    <cellStyle name="Énfasis1" xfId="6" builtinId="29"/>
    <cellStyle name="Énfasis3" xfId="10" builtinId="37"/>
    <cellStyle name="Euro" xfId="2"/>
    <cellStyle name="Hipervínculo" xfId="14" builtinId="8"/>
    <cellStyle name="Millares" xfId="9" builtinId="3"/>
    <cellStyle name="Normal" xfId="0" builtinId="0"/>
    <cellStyle name="Normal 2" xfId="3"/>
    <cellStyle name="Normal 2 2" xfId="1"/>
    <cellStyle name="Normal 2 3" xfId="19"/>
    <cellStyle name="Normal 3" xfId="4"/>
    <cellStyle name="Normal 3 2" xfId="15"/>
    <cellStyle name="Normal 3 3" xfId="23"/>
    <cellStyle name="Normal 4" xfId="5"/>
    <cellStyle name="Normal 5" xfId="11"/>
    <cellStyle name="Normal 6" xfId="13"/>
    <cellStyle name="Normal 7" xfId="20"/>
    <cellStyle name="Normal 8" xfId="21"/>
    <cellStyle name="Normal_Libro4" xfId="22"/>
  </cellStyles>
  <dxfs count="0"/>
  <tableStyles count="0" defaultTableStyle="TableStyleMedium9" defaultPivotStyle="PivotStyleLight16"/>
  <colors>
    <mruColors>
      <color rgb="FFE9EFF7"/>
      <color rgb="FFEDF6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50"/>
      <c:rAngAx val="0"/>
      <c:perspective val="6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623447069116403E-2"/>
          <c:y val="0"/>
          <c:w val="0.86650895304753572"/>
          <c:h val="1"/>
        </c:manualLayout>
      </c:layout>
      <c:pie3DChart>
        <c:varyColors val="1"/>
        <c:ser>
          <c:idx val="0"/>
          <c:order val="0"/>
          <c:explosion val="48"/>
          <c:dPt>
            <c:idx val="0"/>
            <c:bubble3D val="0"/>
            <c:explosion val="0"/>
          </c:dPt>
          <c:dPt>
            <c:idx val="1"/>
            <c:bubble3D val="0"/>
            <c:explosion val="15"/>
          </c:dPt>
          <c:dLbls>
            <c:dLbl>
              <c:idx val="0"/>
              <c:layout>
                <c:manualLayout>
                  <c:x val="0.23303120443277944"/>
                  <c:y val="-7.3539971383175778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0923721201516524"/>
                  <c:y val="9.212159516849731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('Pasajeros x Terminal '!$B$2,'Pasajeros x Terminal '!$G$2)</c:f>
              <c:strCache>
                <c:ptCount val="2"/>
                <c:pt idx="0">
                  <c:v>Terminal 1</c:v>
                </c:pt>
                <c:pt idx="1">
                  <c:v>Terminal 2</c:v>
                </c:pt>
              </c:strCache>
            </c:strRef>
          </c:cat>
          <c:val>
            <c:numRef>
              <c:f>('Pasajeros x Terminal '!$F$16,'Pasajeros x Terminal '!$K$16)</c:f>
              <c:numCache>
                <c:formatCode>#,##0</c:formatCode>
                <c:ptCount val="2"/>
                <c:pt idx="0">
                  <c:v>1725649</c:v>
                </c:pt>
                <c:pt idx="1">
                  <c:v>1445727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33238565179352675"/>
          <c:y val="0.78056654289451144"/>
          <c:w val="0.3535402449693788"/>
          <c:h val="0.16127458984014958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0"/>
    <c:dispBlanksAs val="zero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view3D>
      <c:rotX val="10"/>
      <c:rotY val="20"/>
      <c:depthPercent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'Pasajeros x Terminal '!$B$2:$F$2</c:f>
              <c:strCache>
                <c:ptCount val="1"/>
                <c:pt idx="0">
                  <c:v>Terminal 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3333333333333367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777777778099E-2"/>
                  <c:y val="-4.1666666666666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0000000000000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666666666666781E-2"/>
                  <c:y val="-2.777777777777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'Pasajeros x Terminal '!$B$3:$E$4</c:f>
              <c:multiLvlStrCache>
                <c:ptCount val="4"/>
                <c:lvl>
                  <c:pt idx="0">
                    <c:v>llegadas</c:v>
                  </c:pt>
                  <c:pt idx="1">
                    <c:v>salidas</c:v>
                  </c:pt>
                  <c:pt idx="2">
                    <c:v>llegadas</c:v>
                  </c:pt>
                  <c:pt idx="3">
                    <c:v>salidas</c:v>
                  </c:pt>
                </c:lvl>
                <c:lvl>
                  <c:pt idx="0">
                    <c:v>Nacional</c:v>
                  </c:pt>
                  <c:pt idx="2">
                    <c:v>Internacional</c:v>
                  </c:pt>
                </c:lvl>
              </c:multiLvlStrCache>
            </c:multiLvlStrRef>
          </c:cat>
          <c:val>
            <c:numRef>
              <c:f>'Pasajeros x Terminal '!$B$16:$E$16</c:f>
              <c:numCache>
                <c:formatCode>#,##0</c:formatCode>
                <c:ptCount val="4"/>
                <c:pt idx="0">
                  <c:v>567722</c:v>
                </c:pt>
                <c:pt idx="1">
                  <c:v>603450</c:v>
                </c:pt>
                <c:pt idx="2">
                  <c:v>281664</c:v>
                </c:pt>
                <c:pt idx="3">
                  <c:v>272813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gapDepth val="72"/>
        <c:shape val="box"/>
        <c:axId val="99983360"/>
        <c:axId val="101278272"/>
        <c:axId val="98721792"/>
      </c:bar3DChart>
      <c:catAx>
        <c:axId val="99983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278272"/>
        <c:crosses val="autoZero"/>
        <c:auto val="1"/>
        <c:lblAlgn val="ctr"/>
        <c:lblOffset val="100"/>
        <c:noMultiLvlLbl val="0"/>
      </c:catAx>
      <c:valAx>
        <c:axId val="1012782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99983360"/>
        <c:crosses val="autoZero"/>
        <c:crossBetween val="between"/>
      </c:valAx>
      <c:serAx>
        <c:axId val="98721792"/>
        <c:scaling>
          <c:orientation val="minMax"/>
        </c:scaling>
        <c:delete val="1"/>
        <c:axPos val="b"/>
        <c:majorTickMark val="out"/>
        <c:minorTickMark val="none"/>
        <c:tickLblPos val="none"/>
        <c:crossAx val="101278272"/>
        <c:crosses val="autoZero"/>
      </c:ser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'Pasajeros x Terminal '!$G$2:$K$2</c:f>
              <c:strCache>
                <c:ptCount val="1"/>
                <c:pt idx="0">
                  <c:v>Terminal 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6111111111111212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44444444444445E-2"/>
                  <c:y val="-2.777777777777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111111111111212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222222222222251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'Pasajeros x Terminal '!$B$3:$E$4</c:f>
              <c:multiLvlStrCache>
                <c:ptCount val="4"/>
                <c:lvl>
                  <c:pt idx="0">
                    <c:v>llegadas</c:v>
                  </c:pt>
                  <c:pt idx="1">
                    <c:v>salidas</c:v>
                  </c:pt>
                  <c:pt idx="2">
                    <c:v>llegadas</c:v>
                  </c:pt>
                  <c:pt idx="3">
                    <c:v>salidas</c:v>
                  </c:pt>
                </c:lvl>
                <c:lvl>
                  <c:pt idx="0">
                    <c:v>Nacional</c:v>
                  </c:pt>
                  <c:pt idx="2">
                    <c:v>Internacional</c:v>
                  </c:pt>
                </c:lvl>
              </c:multiLvlStrCache>
            </c:multiLvlStrRef>
          </c:cat>
          <c:val>
            <c:numRef>
              <c:f>'Pasajeros x Terminal '!$G$16:$J$16</c:f>
              <c:numCache>
                <c:formatCode>#,##0</c:formatCode>
                <c:ptCount val="4"/>
                <c:pt idx="0">
                  <c:v>438431</c:v>
                </c:pt>
                <c:pt idx="1">
                  <c:v>478988</c:v>
                </c:pt>
                <c:pt idx="2">
                  <c:v>269645</c:v>
                </c:pt>
                <c:pt idx="3">
                  <c:v>258663</c:v>
                </c:pt>
              </c:numCache>
            </c:numRef>
          </c:val>
          <c:shape val="cylinder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gapDepth val="30"/>
        <c:shape val="box"/>
        <c:axId val="99983872"/>
        <c:axId val="101280000"/>
        <c:axId val="98724992"/>
      </c:bar3DChart>
      <c:catAx>
        <c:axId val="99983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280000"/>
        <c:crosses val="autoZero"/>
        <c:auto val="1"/>
        <c:lblAlgn val="ctr"/>
        <c:lblOffset val="100"/>
        <c:noMultiLvlLbl val="0"/>
      </c:catAx>
      <c:valAx>
        <c:axId val="1012800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99983872"/>
        <c:crosses val="autoZero"/>
        <c:crossBetween val="between"/>
      </c:valAx>
      <c:serAx>
        <c:axId val="98724992"/>
        <c:scaling>
          <c:orientation val="minMax"/>
        </c:scaling>
        <c:delete val="1"/>
        <c:axPos val="b"/>
        <c:majorTickMark val="out"/>
        <c:minorTickMark val="none"/>
        <c:tickLblPos val="none"/>
        <c:crossAx val="101280000"/>
        <c:crosses val="autoZero"/>
      </c:ser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133350</xdr:rowOff>
    </xdr:from>
    <xdr:to>
      <xdr:col>5</xdr:col>
      <xdr:colOff>509050</xdr:colOff>
      <xdr:row>40</xdr:row>
      <xdr:rowOff>35296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0"/>
          <a:ext cx="4785775" cy="2816596"/>
        </a:xfrm>
        <a:prstGeom prst="rect">
          <a:avLst/>
        </a:prstGeom>
      </xdr:spPr>
    </xdr:pic>
    <xdr:clientData/>
  </xdr:twoCellAnchor>
  <xdr:twoCellAnchor editAs="oneCell">
    <xdr:from>
      <xdr:col>5</xdr:col>
      <xdr:colOff>847725</xdr:colOff>
      <xdr:row>22</xdr:row>
      <xdr:rowOff>66675</xdr:rowOff>
    </xdr:from>
    <xdr:to>
      <xdr:col>12</xdr:col>
      <xdr:colOff>213775</xdr:colOff>
      <xdr:row>39</xdr:row>
      <xdr:rowOff>130546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24450" y="3933825"/>
          <a:ext cx="4785775" cy="2816596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647700</xdr:colOff>
      <xdr:row>43</xdr:row>
      <xdr:rowOff>95250</xdr:rowOff>
    </xdr:from>
    <xdr:to>
      <xdr:col>9</xdr:col>
      <xdr:colOff>240429</xdr:colOff>
      <xdr:row>60</xdr:row>
      <xdr:rowOff>104252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1825" y="7362825"/>
          <a:ext cx="4602879" cy="2761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733425</xdr:colOff>
      <xdr:row>17</xdr:row>
      <xdr:rowOff>28575</xdr:rowOff>
    </xdr:from>
    <xdr:to>
      <xdr:col>16</xdr:col>
      <xdr:colOff>447675</xdr:colOff>
      <xdr:row>31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17</xdr:row>
      <xdr:rowOff>47625</xdr:rowOff>
    </xdr:from>
    <xdr:to>
      <xdr:col>5</xdr:col>
      <xdr:colOff>619125</xdr:colOff>
      <xdr:row>30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17</xdr:row>
      <xdr:rowOff>180975</xdr:rowOff>
    </xdr:from>
    <xdr:to>
      <xdr:col>11</xdr:col>
      <xdr:colOff>476250</xdr:colOff>
      <xdr:row>30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142875</xdr:rowOff>
    </xdr:from>
    <xdr:to>
      <xdr:col>7</xdr:col>
      <xdr:colOff>381049</xdr:colOff>
      <xdr:row>37</xdr:row>
      <xdr:rowOff>77985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14700"/>
          <a:ext cx="4962574" cy="3011685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17</xdr:row>
      <xdr:rowOff>47625</xdr:rowOff>
    </xdr:from>
    <xdr:to>
      <xdr:col>15</xdr:col>
      <xdr:colOff>149034</xdr:colOff>
      <xdr:row>35</xdr:row>
      <xdr:rowOff>138563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3057525"/>
          <a:ext cx="5121084" cy="3005588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38</xdr:row>
      <xdr:rowOff>123825</xdr:rowOff>
    </xdr:from>
    <xdr:to>
      <xdr:col>12</xdr:col>
      <xdr:colOff>34721</xdr:colOff>
      <xdr:row>57</xdr:row>
      <xdr:rowOff>58935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43200" y="6534150"/>
          <a:ext cx="4968671" cy="3011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21</xdr:row>
      <xdr:rowOff>0</xdr:rowOff>
    </xdr:from>
    <xdr:to>
      <xdr:col>7</xdr:col>
      <xdr:colOff>370443</xdr:colOff>
      <xdr:row>40</xdr:row>
      <xdr:rowOff>130199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5657850"/>
          <a:ext cx="5675868" cy="3206774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20</xdr:row>
      <xdr:rowOff>66675</xdr:rowOff>
    </xdr:from>
    <xdr:to>
      <xdr:col>16</xdr:col>
      <xdr:colOff>23367</xdr:colOff>
      <xdr:row>40</xdr:row>
      <xdr:rowOff>102011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5562600"/>
          <a:ext cx="5852667" cy="3273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180975</xdr:rowOff>
    </xdr:from>
    <xdr:to>
      <xdr:col>7</xdr:col>
      <xdr:colOff>570587</xdr:colOff>
      <xdr:row>30</xdr:row>
      <xdr:rowOff>217845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48350"/>
          <a:ext cx="7047587" cy="338967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1</xdr:row>
      <xdr:rowOff>314325</xdr:rowOff>
    </xdr:from>
    <xdr:to>
      <xdr:col>8</xdr:col>
      <xdr:colOff>867171</xdr:colOff>
      <xdr:row>10</xdr:row>
      <xdr:rowOff>137016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638175"/>
          <a:ext cx="4572396" cy="2737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0.79998168889431442"/>
  </sheetPr>
  <dimension ref="A1:V44"/>
  <sheetViews>
    <sheetView tabSelected="1" zoomScaleNormal="100" workbookViewId="0">
      <selection activeCell="H1" sqref="H1:J1"/>
    </sheetView>
  </sheetViews>
  <sheetFormatPr baseColWidth="10" defaultRowHeight="12.75" x14ac:dyDescent="0.2"/>
  <cols>
    <col min="1" max="1" width="13.85546875" style="16" customWidth="1"/>
    <col min="2" max="2" width="12.7109375" style="16" bestFit="1" customWidth="1"/>
    <col min="3" max="4" width="11.28515625" style="16" customWidth="1"/>
    <col min="5" max="5" width="15" style="16" bestFit="1" customWidth="1"/>
    <col min="6" max="6" width="13.28515625" style="16" bestFit="1" customWidth="1"/>
    <col min="7" max="7" width="15.28515625" style="16" bestFit="1" customWidth="1"/>
    <col min="8" max="8" width="10.140625" style="16" bestFit="1" customWidth="1"/>
    <col min="9" max="9" width="10.140625" style="16" customWidth="1"/>
    <col min="10" max="10" width="8.140625" style="16" customWidth="1"/>
    <col min="11" max="11" width="12.85546875" style="60" bestFit="1" customWidth="1"/>
    <col min="12" max="13" width="11.42578125" style="60"/>
    <col min="14" max="14" width="21.140625" style="16" customWidth="1"/>
    <col min="15" max="256" width="11.42578125" style="16"/>
    <col min="257" max="257" width="13.85546875" style="16" customWidth="1"/>
    <col min="258" max="258" width="12.28515625" style="16" bestFit="1" customWidth="1"/>
    <col min="259" max="260" width="11.28515625" style="16" customWidth="1"/>
    <col min="261" max="261" width="15" style="16" bestFit="1" customWidth="1"/>
    <col min="262" max="262" width="13.28515625" style="16" bestFit="1" customWidth="1"/>
    <col min="263" max="263" width="15.28515625" style="16" bestFit="1" customWidth="1"/>
    <col min="264" max="264" width="9" style="16" bestFit="1" customWidth="1"/>
    <col min="265" max="265" width="10.140625" style="16" customWidth="1"/>
    <col min="266" max="266" width="8.140625" style="16" customWidth="1"/>
    <col min="267" max="512" width="11.42578125" style="16"/>
    <col min="513" max="513" width="13.85546875" style="16" customWidth="1"/>
    <col min="514" max="514" width="12.28515625" style="16" bestFit="1" customWidth="1"/>
    <col min="515" max="516" width="11.28515625" style="16" customWidth="1"/>
    <col min="517" max="517" width="15" style="16" bestFit="1" customWidth="1"/>
    <col min="518" max="518" width="13.28515625" style="16" bestFit="1" customWidth="1"/>
    <col min="519" max="519" width="15.28515625" style="16" bestFit="1" customWidth="1"/>
    <col min="520" max="520" width="9" style="16" bestFit="1" customWidth="1"/>
    <col min="521" max="521" width="10.140625" style="16" customWidth="1"/>
    <col min="522" max="522" width="8.140625" style="16" customWidth="1"/>
    <col min="523" max="768" width="11.42578125" style="16"/>
    <col min="769" max="769" width="13.85546875" style="16" customWidth="1"/>
    <col min="770" max="770" width="12.28515625" style="16" bestFit="1" customWidth="1"/>
    <col min="771" max="772" width="11.28515625" style="16" customWidth="1"/>
    <col min="773" max="773" width="15" style="16" bestFit="1" customWidth="1"/>
    <col min="774" max="774" width="13.28515625" style="16" bestFit="1" customWidth="1"/>
    <col min="775" max="775" width="15.28515625" style="16" bestFit="1" customWidth="1"/>
    <col min="776" max="776" width="9" style="16" bestFit="1" customWidth="1"/>
    <col min="777" max="777" width="10.140625" style="16" customWidth="1"/>
    <col min="778" max="778" width="8.140625" style="16" customWidth="1"/>
    <col min="779" max="1024" width="11.42578125" style="16"/>
    <col min="1025" max="1025" width="13.85546875" style="16" customWidth="1"/>
    <col min="1026" max="1026" width="12.28515625" style="16" bestFit="1" customWidth="1"/>
    <col min="1027" max="1028" width="11.28515625" style="16" customWidth="1"/>
    <col min="1029" max="1029" width="15" style="16" bestFit="1" customWidth="1"/>
    <col min="1030" max="1030" width="13.28515625" style="16" bestFit="1" customWidth="1"/>
    <col min="1031" max="1031" width="15.28515625" style="16" bestFit="1" customWidth="1"/>
    <col min="1032" max="1032" width="9" style="16" bestFit="1" customWidth="1"/>
    <col min="1033" max="1033" width="10.140625" style="16" customWidth="1"/>
    <col min="1034" max="1034" width="8.140625" style="16" customWidth="1"/>
    <col min="1035" max="1280" width="11.42578125" style="16"/>
    <col min="1281" max="1281" width="13.85546875" style="16" customWidth="1"/>
    <col min="1282" max="1282" width="12.28515625" style="16" bestFit="1" customWidth="1"/>
    <col min="1283" max="1284" width="11.28515625" style="16" customWidth="1"/>
    <col min="1285" max="1285" width="15" style="16" bestFit="1" customWidth="1"/>
    <col min="1286" max="1286" width="13.28515625" style="16" bestFit="1" customWidth="1"/>
    <col min="1287" max="1287" width="15.28515625" style="16" bestFit="1" customWidth="1"/>
    <col min="1288" max="1288" width="9" style="16" bestFit="1" customWidth="1"/>
    <col min="1289" max="1289" width="10.140625" style="16" customWidth="1"/>
    <col min="1290" max="1290" width="8.140625" style="16" customWidth="1"/>
    <col min="1291" max="1536" width="11.42578125" style="16"/>
    <col min="1537" max="1537" width="13.85546875" style="16" customWidth="1"/>
    <col min="1538" max="1538" width="12.28515625" style="16" bestFit="1" customWidth="1"/>
    <col min="1539" max="1540" width="11.28515625" style="16" customWidth="1"/>
    <col min="1541" max="1541" width="15" style="16" bestFit="1" customWidth="1"/>
    <col min="1542" max="1542" width="13.28515625" style="16" bestFit="1" customWidth="1"/>
    <col min="1543" max="1543" width="15.28515625" style="16" bestFit="1" customWidth="1"/>
    <col min="1544" max="1544" width="9" style="16" bestFit="1" customWidth="1"/>
    <col min="1545" max="1545" width="10.140625" style="16" customWidth="1"/>
    <col min="1546" max="1546" width="8.140625" style="16" customWidth="1"/>
    <col min="1547" max="1792" width="11.42578125" style="16"/>
    <col min="1793" max="1793" width="13.85546875" style="16" customWidth="1"/>
    <col min="1794" max="1794" width="12.28515625" style="16" bestFit="1" customWidth="1"/>
    <col min="1795" max="1796" width="11.28515625" style="16" customWidth="1"/>
    <col min="1797" max="1797" width="15" style="16" bestFit="1" customWidth="1"/>
    <col min="1798" max="1798" width="13.28515625" style="16" bestFit="1" customWidth="1"/>
    <col min="1799" max="1799" width="15.28515625" style="16" bestFit="1" customWidth="1"/>
    <col min="1800" max="1800" width="9" style="16" bestFit="1" customWidth="1"/>
    <col min="1801" max="1801" width="10.140625" style="16" customWidth="1"/>
    <col min="1802" max="1802" width="8.140625" style="16" customWidth="1"/>
    <col min="1803" max="2048" width="11.42578125" style="16"/>
    <col min="2049" max="2049" width="13.85546875" style="16" customWidth="1"/>
    <col min="2050" max="2050" width="12.28515625" style="16" bestFit="1" customWidth="1"/>
    <col min="2051" max="2052" width="11.28515625" style="16" customWidth="1"/>
    <col min="2053" max="2053" width="15" style="16" bestFit="1" customWidth="1"/>
    <col min="2054" max="2054" width="13.28515625" style="16" bestFit="1" customWidth="1"/>
    <col min="2055" max="2055" width="15.28515625" style="16" bestFit="1" customWidth="1"/>
    <col min="2056" max="2056" width="9" style="16" bestFit="1" customWidth="1"/>
    <col min="2057" max="2057" width="10.140625" style="16" customWidth="1"/>
    <col min="2058" max="2058" width="8.140625" style="16" customWidth="1"/>
    <col min="2059" max="2304" width="11.42578125" style="16"/>
    <col min="2305" max="2305" width="13.85546875" style="16" customWidth="1"/>
    <col min="2306" max="2306" width="12.28515625" style="16" bestFit="1" customWidth="1"/>
    <col min="2307" max="2308" width="11.28515625" style="16" customWidth="1"/>
    <col min="2309" max="2309" width="15" style="16" bestFit="1" customWidth="1"/>
    <col min="2310" max="2310" width="13.28515625" style="16" bestFit="1" customWidth="1"/>
    <col min="2311" max="2311" width="15.28515625" style="16" bestFit="1" customWidth="1"/>
    <col min="2312" max="2312" width="9" style="16" bestFit="1" customWidth="1"/>
    <col min="2313" max="2313" width="10.140625" style="16" customWidth="1"/>
    <col min="2314" max="2314" width="8.140625" style="16" customWidth="1"/>
    <col min="2315" max="2560" width="11.42578125" style="16"/>
    <col min="2561" max="2561" width="13.85546875" style="16" customWidth="1"/>
    <col min="2562" max="2562" width="12.28515625" style="16" bestFit="1" customWidth="1"/>
    <col min="2563" max="2564" width="11.28515625" style="16" customWidth="1"/>
    <col min="2565" max="2565" width="15" style="16" bestFit="1" customWidth="1"/>
    <col min="2566" max="2566" width="13.28515625" style="16" bestFit="1" customWidth="1"/>
    <col min="2567" max="2567" width="15.28515625" style="16" bestFit="1" customWidth="1"/>
    <col min="2568" max="2568" width="9" style="16" bestFit="1" customWidth="1"/>
    <col min="2569" max="2569" width="10.140625" style="16" customWidth="1"/>
    <col min="2570" max="2570" width="8.140625" style="16" customWidth="1"/>
    <col min="2571" max="2816" width="11.42578125" style="16"/>
    <col min="2817" max="2817" width="13.85546875" style="16" customWidth="1"/>
    <col min="2818" max="2818" width="12.28515625" style="16" bestFit="1" customWidth="1"/>
    <col min="2819" max="2820" width="11.28515625" style="16" customWidth="1"/>
    <col min="2821" max="2821" width="15" style="16" bestFit="1" customWidth="1"/>
    <col min="2822" max="2822" width="13.28515625" style="16" bestFit="1" customWidth="1"/>
    <col min="2823" max="2823" width="15.28515625" style="16" bestFit="1" customWidth="1"/>
    <col min="2824" max="2824" width="9" style="16" bestFit="1" customWidth="1"/>
    <col min="2825" max="2825" width="10.140625" style="16" customWidth="1"/>
    <col min="2826" max="2826" width="8.140625" style="16" customWidth="1"/>
    <col min="2827" max="3072" width="11.42578125" style="16"/>
    <col min="3073" max="3073" width="13.85546875" style="16" customWidth="1"/>
    <col min="3074" max="3074" width="12.28515625" style="16" bestFit="1" customWidth="1"/>
    <col min="3075" max="3076" width="11.28515625" style="16" customWidth="1"/>
    <col min="3077" max="3077" width="15" style="16" bestFit="1" customWidth="1"/>
    <col min="3078" max="3078" width="13.28515625" style="16" bestFit="1" customWidth="1"/>
    <col min="3079" max="3079" width="15.28515625" style="16" bestFit="1" customWidth="1"/>
    <col min="3080" max="3080" width="9" style="16" bestFit="1" customWidth="1"/>
    <col min="3081" max="3081" width="10.140625" style="16" customWidth="1"/>
    <col min="3082" max="3082" width="8.140625" style="16" customWidth="1"/>
    <col min="3083" max="3328" width="11.42578125" style="16"/>
    <col min="3329" max="3329" width="13.85546875" style="16" customWidth="1"/>
    <col min="3330" max="3330" width="12.28515625" style="16" bestFit="1" customWidth="1"/>
    <col min="3331" max="3332" width="11.28515625" style="16" customWidth="1"/>
    <col min="3333" max="3333" width="15" style="16" bestFit="1" customWidth="1"/>
    <col min="3334" max="3334" width="13.28515625" style="16" bestFit="1" customWidth="1"/>
    <col min="3335" max="3335" width="15.28515625" style="16" bestFit="1" customWidth="1"/>
    <col min="3336" max="3336" width="9" style="16" bestFit="1" customWidth="1"/>
    <col min="3337" max="3337" width="10.140625" style="16" customWidth="1"/>
    <col min="3338" max="3338" width="8.140625" style="16" customWidth="1"/>
    <col min="3339" max="3584" width="11.42578125" style="16"/>
    <col min="3585" max="3585" width="13.85546875" style="16" customWidth="1"/>
    <col min="3586" max="3586" width="12.28515625" style="16" bestFit="1" customWidth="1"/>
    <col min="3587" max="3588" width="11.28515625" style="16" customWidth="1"/>
    <col min="3589" max="3589" width="15" style="16" bestFit="1" customWidth="1"/>
    <col min="3590" max="3590" width="13.28515625" style="16" bestFit="1" customWidth="1"/>
    <col min="3591" max="3591" width="15.28515625" style="16" bestFit="1" customWidth="1"/>
    <col min="3592" max="3592" width="9" style="16" bestFit="1" customWidth="1"/>
    <col min="3593" max="3593" width="10.140625" style="16" customWidth="1"/>
    <col min="3594" max="3594" width="8.140625" style="16" customWidth="1"/>
    <col min="3595" max="3840" width="11.42578125" style="16"/>
    <col min="3841" max="3841" width="13.85546875" style="16" customWidth="1"/>
    <col min="3842" max="3842" width="12.28515625" style="16" bestFit="1" customWidth="1"/>
    <col min="3843" max="3844" width="11.28515625" style="16" customWidth="1"/>
    <col min="3845" max="3845" width="15" style="16" bestFit="1" customWidth="1"/>
    <col min="3846" max="3846" width="13.28515625" style="16" bestFit="1" customWidth="1"/>
    <col min="3847" max="3847" width="15.28515625" style="16" bestFit="1" customWidth="1"/>
    <col min="3848" max="3848" width="9" style="16" bestFit="1" customWidth="1"/>
    <col min="3849" max="3849" width="10.140625" style="16" customWidth="1"/>
    <col min="3850" max="3850" width="8.140625" style="16" customWidth="1"/>
    <col min="3851" max="4096" width="11.42578125" style="16"/>
    <col min="4097" max="4097" width="13.85546875" style="16" customWidth="1"/>
    <col min="4098" max="4098" width="12.28515625" style="16" bestFit="1" customWidth="1"/>
    <col min="4099" max="4100" width="11.28515625" style="16" customWidth="1"/>
    <col min="4101" max="4101" width="15" style="16" bestFit="1" customWidth="1"/>
    <col min="4102" max="4102" width="13.28515625" style="16" bestFit="1" customWidth="1"/>
    <col min="4103" max="4103" width="15.28515625" style="16" bestFit="1" customWidth="1"/>
    <col min="4104" max="4104" width="9" style="16" bestFit="1" customWidth="1"/>
    <col min="4105" max="4105" width="10.140625" style="16" customWidth="1"/>
    <col min="4106" max="4106" width="8.140625" style="16" customWidth="1"/>
    <col min="4107" max="4352" width="11.42578125" style="16"/>
    <col min="4353" max="4353" width="13.85546875" style="16" customWidth="1"/>
    <col min="4354" max="4354" width="12.28515625" style="16" bestFit="1" customWidth="1"/>
    <col min="4355" max="4356" width="11.28515625" style="16" customWidth="1"/>
    <col min="4357" max="4357" width="15" style="16" bestFit="1" customWidth="1"/>
    <col min="4358" max="4358" width="13.28515625" style="16" bestFit="1" customWidth="1"/>
    <col min="4359" max="4359" width="15.28515625" style="16" bestFit="1" customWidth="1"/>
    <col min="4360" max="4360" width="9" style="16" bestFit="1" customWidth="1"/>
    <col min="4361" max="4361" width="10.140625" style="16" customWidth="1"/>
    <col min="4362" max="4362" width="8.140625" style="16" customWidth="1"/>
    <col min="4363" max="4608" width="11.42578125" style="16"/>
    <col min="4609" max="4609" width="13.85546875" style="16" customWidth="1"/>
    <col min="4610" max="4610" width="12.28515625" style="16" bestFit="1" customWidth="1"/>
    <col min="4611" max="4612" width="11.28515625" style="16" customWidth="1"/>
    <col min="4613" max="4613" width="15" style="16" bestFit="1" customWidth="1"/>
    <col min="4614" max="4614" width="13.28515625" style="16" bestFit="1" customWidth="1"/>
    <col min="4615" max="4615" width="15.28515625" style="16" bestFit="1" customWidth="1"/>
    <col min="4616" max="4616" width="9" style="16" bestFit="1" customWidth="1"/>
    <col min="4617" max="4617" width="10.140625" style="16" customWidth="1"/>
    <col min="4618" max="4618" width="8.140625" style="16" customWidth="1"/>
    <col min="4619" max="4864" width="11.42578125" style="16"/>
    <col min="4865" max="4865" width="13.85546875" style="16" customWidth="1"/>
    <col min="4866" max="4866" width="12.28515625" style="16" bestFit="1" customWidth="1"/>
    <col min="4867" max="4868" width="11.28515625" style="16" customWidth="1"/>
    <col min="4869" max="4869" width="15" style="16" bestFit="1" customWidth="1"/>
    <col min="4870" max="4870" width="13.28515625" style="16" bestFit="1" customWidth="1"/>
    <col min="4871" max="4871" width="15.28515625" style="16" bestFit="1" customWidth="1"/>
    <col min="4872" max="4872" width="9" style="16" bestFit="1" customWidth="1"/>
    <col min="4873" max="4873" width="10.140625" style="16" customWidth="1"/>
    <col min="4874" max="4874" width="8.140625" style="16" customWidth="1"/>
    <col min="4875" max="5120" width="11.42578125" style="16"/>
    <col min="5121" max="5121" width="13.85546875" style="16" customWidth="1"/>
    <col min="5122" max="5122" width="12.28515625" style="16" bestFit="1" customWidth="1"/>
    <col min="5123" max="5124" width="11.28515625" style="16" customWidth="1"/>
    <col min="5125" max="5125" width="15" style="16" bestFit="1" customWidth="1"/>
    <col min="5126" max="5126" width="13.28515625" style="16" bestFit="1" customWidth="1"/>
    <col min="5127" max="5127" width="15.28515625" style="16" bestFit="1" customWidth="1"/>
    <col min="5128" max="5128" width="9" style="16" bestFit="1" customWidth="1"/>
    <col min="5129" max="5129" width="10.140625" style="16" customWidth="1"/>
    <col min="5130" max="5130" width="8.140625" style="16" customWidth="1"/>
    <col min="5131" max="5376" width="11.42578125" style="16"/>
    <col min="5377" max="5377" width="13.85546875" style="16" customWidth="1"/>
    <col min="5378" max="5378" width="12.28515625" style="16" bestFit="1" customWidth="1"/>
    <col min="5379" max="5380" width="11.28515625" style="16" customWidth="1"/>
    <col min="5381" max="5381" width="15" style="16" bestFit="1" customWidth="1"/>
    <col min="5382" max="5382" width="13.28515625" style="16" bestFit="1" customWidth="1"/>
    <col min="5383" max="5383" width="15.28515625" style="16" bestFit="1" customWidth="1"/>
    <col min="5384" max="5384" width="9" style="16" bestFit="1" customWidth="1"/>
    <col min="5385" max="5385" width="10.140625" style="16" customWidth="1"/>
    <col min="5386" max="5386" width="8.140625" style="16" customWidth="1"/>
    <col min="5387" max="5632" width="11.42578125" style="16"/>
    <col min="5633" max="5633" width="13.85546875" style="16" customWidth="1"/>
    <col min="5634" max="5634" width="12.28515625" style="16" bestFit="1" customWidth="1"/>
    <col min="5635" max="5636" width="11.28515625" style="16" customWidth="1"/>
    <col min="5637" max="5637" width="15" style="16" bestFit="1" customWidth="1"/>
    <col min="5638" max="5638" width="13.28515625" style="16" bestFit="1" customWidth="1"/>
    <col min="5639" max="5639" width="15.28515625" style="16" bestFit="1" customWidth="1"/>
    <col min="5640" max="5640" width="9" style="16" bestFit="1" customWidth="1"/>
    <col min="5641" max="5641" width="10.140625" style="16" customWidth="1"/>
    <col min="5642" max="5642" width="8.140625" style="16" customWidth="1"/>
    <col min="5643" max="5888" width="11.42578125" style="16"/>
    <col min="5889" max="5889" width="13.85546875" style="16" customWidth="1"/>
    <col min="5890" max="5890" width="12.28515625" style="16" bestFit="1" customWidth="1"/>
    <col min="5891" max="5892" width="11.28515625" style="16" customWidth="1"/>
    <col min="5893" max="5893" width="15" style="16" bestFit="1" customWidth="1"/>
    <col min="5894" max="5894" width="13.28515625" style="16" bestFit="1" customWidth="1"/>
    <col min="5895" max="5895" width="15.28515625" style="16" bestFit="1" customWidth="1"/>
    <col min="5896" max="5896" width="9" style="16" bestFit="1" customWidth="1"/>
    <col min="5897" max="5897" width="10.140625" style="16" customWidth="1"/>
    <col min="5898" max="5898" width="8.140625" style="16" customWidth="1"/>
    <col min="5899" max="6144" width="11.42578125" style="16"/>
    <col min="6145" max="6145" width="13.85546875" style="16" customWidth="1"/>
    <col min="6146" max="6146" width="12.28515625" style="16" bestFit="1" customWidth="1"/>
    <col min="6147" max="6148" width="11.28515625" style="16" customWidth="1"/>
    <col min="6149" max="6149" width="15" style="16" bestFit="1" customWidth="1"/>
    <col min="6150" max="6150" width="13.28515625" style="16" bestFit="1" customWidth="1"/>
    <col min="6151" max="6151" width="15.28515625" style="16" bestFit="1" customWidth="1"/>
    <col min="6152" max="6152" width="9" style="16" bestFit="1" customWidth="1"/>
    <col min="6153" max="6153" width="10.140625" style="16" customWidth="1"/>
    <col min="6154" max="6154" width="8.140625" style="16" customWidth="1"/>
    <col min="6155" max="6400" width="11.42578125" style="16"/>
    <col min="6401" max="6401" width="13.85546875" style="16" customWidth="1"/>
    <col min="6402" max="6402" width="12.28515625" style="16" bestFit="1" customWidth="1"/>
    <col min="6403" max="6404" width="11.28515625" style="16" customWidth="1"/>
    <col min="6405" max="6405" width="15" style="16" bestFit="1" customWidth="1"/>
    <col min="6406" max="6406" width="13.28515625" style="16" bestFit="1" customWidth="1"/>
    <col min="6407" max="6407" width="15.28515625" style="16" bestFit="1" customWidth="1"/>
    <col min="6408" max="6408" width="9" style="16" bestFit="1" customWidth="1"/>
    <col min="6409" max="6409" width="10.140625" style="16" customWidth="1"/>
    <col min="6410" max="6410" width="8.140625" style="16" customWidth="1"/>
    <col min="6411" max="6656" width="11.42578125" style="16"/>
    <col min="6657" max="6657" width="13.85546875" style="16" customWidth="1"/>
    <col min="6658" max="6658" width="12.28515625" style="16" bestFit="1" customWidth="1"/>
    <col min="6659" max="6660" width="11.28515625" style="16" customWidth="1"/>
    <col min="6661" max="6661" width="15" style="16" bestFit="1" customWidth="1"/>
    <col min="6662" max="6662" width="13.28515625" style="16" bestFit="1" customWidth="1"/>
    <col min="6663" max="6663" width="15.28515625" style="16" bestFit="1" customWidth="1"/>
    <col min="6664" max="6664" width="9" style="16" bestFit="1" customWidth="1"/>
    <col min="6665" max="6665" width="10.140625" style="16" customWidth="1"/>
    <col min="6666" max="6666" width="8.140625" style="16" customWidth="1"/>
    <col min="6667" max="6912" width="11.42578125" style="16"/>
    <col min="6913" max="6913" width="13.85546875" style="16" customWidth="1"/>
    <col min="6914" max="6914" width="12.28515625" style="16" bestFit="1" customWidth="1"/>
    <col min="6915" max="6916" width="11.28515625" style="16" customWidth="1"/>
    <col min="6917" max="6917" width="15" style="16" bestFit="1" customWidth="1"/>
    <col min="6918" max="6918" width="13.28515625" style="16" bestFit="1" customWidth="1"/>
    <col min="6919" max="6919" width="15.28515625" style="16" bestFit="1" customWidth="1"/>
    <col min="6920" max="6920" width="9" style="16" bestFit="1" customWidth="1"/>
    <col min="6921" max="6921" width="10.140625" style="16" customWidth="1"/>
    <col min="6922" max="6922" width="8.140625" style="16" customWidth="1"/>
    <col min="6923" max="7168" width="11.42578125" style="16"/>
    <col min="7169" max="7169" width="13.85546875" style="16" customWidth="1"/>
    <col min="7170" max="7170" width="12.28515625" style="16" bestFit="1" customWidth="1"/>
    <col min="7171" max="7172" width="11.28515625" style="16" customWidth="1"/>
    <col min="7173" max="7173" width="15" style="16" bestFit="1" customWidth="1"/>
    <col min="7174" max="7174" width="13.28515625" style="16" bestFit="1" customWidth="1"/>
    <col min="7175" max="7175" width="15.28515625" style="16" bestFit="1" customWidth="1"/>
    <col min="7176" max="7176" width="9" style="16" bestFit="1" customWidth="1"/>
    <col min="7177" max="7177" width="10.140625" style="16" customWidth="1"/>
    <col min="7178" max="7178" width="8.140625" style="16" customWidth="1"/>
    <col min="7179" max="7424" width="11.42578125" style="16"/>
    <col min="7425" max="7425" width="13.85546875" style="16" customWidth="1"/>
    <col min="7426" max="7426" width="12.28515625" style="16" bestFit="1" customWidth="1"/>
    <col min="7427" max="7428" width="11.28515625" style="16" customWidth="1"/>
    <col min="7429" max="7429" width="15" style="16" bestFit="1" customWidth="1"/>
    <col min="7430" max="7430" width="13.28515625" style="16" bestFit="1" customWidth="1"/>
    <col min="7431" max="7431" width="15.28515625" style="16" bestFit="1" customWidth="1"/>
    <col min="7432" max="7432" width="9" style="16" bestFit="1" customWidth="1"/>
    <col min="7433" max="7433" width="10.140625" style="16" customWidth="1"/>
    <col min="7434" max="7434" width="8.140625" style="16" customWidth="1"/>
    <col min="7435" max="7680" width="11.42578125" style="16"/>
    <col min="7681" max="7681" width="13.85546875" style="16" customWidth="1"/>
    <col min="7682" max="7682" width="12.28515625" style="16" bestFit="1" customWidth="1"/>
    <col min="7683" max="7684" width="11.28515625" style="16" customWidth="1"/>
    <col min="7685" max="7685" width="15" style="16" bestFit="1" customWidth="1"/>
    <col min="7686" max="7686" width="13.28515625" style="16" bestFit="1" customWidth="1"/>
    <col min="7687" max="7687" width="15.28515625" style="16" bestFit="1" customWidth="1"/>
    <col min="7688" max="7688" width="9" style="16" bestFit="1" customWidth="1"/>
    <col min="7689" max="7689" width="10.140625" style="16" customWidth="1"/>
    <col min="7690" max="7690" width="8.140625" style="16" customWidth="1"/>
    <col min="7691" max="7936" width="11.42578125" style="16"/>
    <col min="7937" max="7937" width="13.85546875" style="16" customWidth="1"/>
    <col min="7938" max="7938" width="12.28515625" style="16" bestFit="1" customWidth="1"/>
    <col min="7939" max="7940" width="11.28515625" style="16" customWidth="1"/>
    <col min="7941" max="7941" width="15" style="16" bestFit="1" customWidth="1"/>
    <col min="7942" max="7942" width="13.28515625" style="16" bestFit="1" customWidth="1"/>
    <col min="7943" max="7943" width="15.28515625" style="16" bestFit="1" customWidth="1"/>
    <col min="7944" max="7944" width="9" style="16" bestFit="1" customWidth="1"/>
    <col min="7945" max="7945" width="10.140625" style="16" customWidth="1"/>
    <col min="7946" max="7946" width="8.140625" style="16" customWidth="1"/>
    <col min="7947" max="8192" width="11.42578125" style="16"/>
    <col min="8193" max="8193" width="13.85546875" style="16" customWidth="1"/>
    <col min="8194" max="8194" width="12.28515625" style="16" bestFit="1" customWidth="1"/>
    <col min="8195" max="8196" width="11.28515625" style="16" customWidth="1"/>
    <col min="8197" max="8197" width="15" style="16" bestFit="1" customWidth="1"/>
    <col min="8198" max="8198" width="13.28515625" style="16" bestFit="1" customWidth="1"/>
    <col min="8199" max="8199" width="15.28515625" style="16" bestFit="1" customWidth="1"/>
    <col min="8200" max="8200" width="9" style="16" bestFit="1" customWidth="1"/>
    <col min="8201" max="8201" width="10.140625" style="16" customWidth="1"/>
    <col min="8202" max="8202" width="8.140625" style="16" customWidth="1"/>
    <col min="8203" max="8448" width="11.42578125" style="16"/>
    <col min="8449" max="8449" width="13.85546875" style="16" customWidth="1"/>
    <col min="8450" max="8450" width="12.28515625" style="16" bestFit="1" customWidth="1"/>
    <col min="8451" max="8452" width="11.28515625" style="16" customWidth="1"/>
    <col min="8453" max="8453" width="15" style="16" bestFit="1" customWidth="1"/>
    <col min="8454" max="8454" width="13.28515625" style="16" bestFit="1" customWidth="1"/>
    <col min="8455" max="8455" width="15.28515625" style="16" bestFit="1" customWidth="1"/>
    <col min="8456" max="8456" width="9" style="16" bestFit="1" customWidth="1"/>
    <col min="8457" max="8457" width="10.140625" style="16" customWidth="1"/>
    <col min="8458" max="8458" width="8.140625" style="16" customWidth="1"/>
    <col min="8459" max="8704" width="11.42578125" style="16"/>
    <col min="8705" max="8705" width="13.85546875" style="16" customWidth="1"/>
    <col min="8706" max="8706" width="12.28515625" style="16" bestFit="1" customWidth="1"/>
    <col min="8707" max="8708" width="11.28515625" style="16" customWidth="1"/>
    <col min="8709" max="8709" width="15" style="16" bestFit="1" customWidth="1"/>
    <col min="8710" max="8710" width="13.28515625" style="16" bestFit="1" customWidth="1"/>
    <col min="8711" max="8711" width="15.28515625" style="16" bestFit="1" customWidth="1"/>
    <col min="8712" max="8712" width="9" style="16" bestFit="1" customWidth="1"/>
    <col min="8713" max="8713" width="10.140625" style="16" customWidth="1"/>
    <col min="8714" max="8714" width="8.140625" style="16" customWidth="1"/>
    <col min="8715" max="8960" width="11.42578125" style="16"/>
    <col min="8961" max="8961" width="13.85546875" style="16" customWidth="1"/>
    <col min="8962" max="8962" width="12.28515625" style="16" bestFit="1" customWidth="1"/>
    <col min="8963" max="8964" width="11.28515625" style="16" customWidth="1"/>
    <col min="8965" max="8965" width="15" style="16" bestFit="1" customWidth="1"/>
    <col min="8966" max="8966" width="13.28515625" style="16" bestFit="1" customWidth="1"/>
    <col min="8967" max="8967" width="15.28515625" style="16" bestFit="1" customWidth="1"/>
    <col min="8968" max="8968" width="9" style="16" bestFit="1" customWidth="1"/>
    <col min="8969" max="8969" width="10.140625" style="16" customWidth="1"/>
    <col min="8970" max="8970" width="8.140625" style="16" customWidth="1"/>
    <col min="8971" max="9216" width="11.42578125" style="16"/>
    <col min="9217" max="9217" width="13.85546875" style="16" customWidth="1"/>
    <col min="9218" max="9218" width="12.28515625" style="16" bestFit="1" customWidth="1"/>
    <col min="9219" max="9220" width="11.28515625" style="16" customWidth="1"/>
    <col min="9221" max="9221" width="15" style="16" bestFit="1" customWidth="1"/>
    <col min="9222" max="9222" width="13.28515625" style="16" bestFit="1" customWidth="1"/>
    <col min="9223" max="9223" width="15.28515625" style="16" bestFit="1" customWidth="1"/>
    <col min="9224" max="9224" width="9" style="16" bestFit="1" customWidth="1"/>
    <col min="9225" max="9225" width="10.140625" style="16" customWidth="1"/>
    <col min="9226" max="9226" width="8.140625" style="16" customWidth="1"/>
    <col min="9227" max="9472" width="11.42578125" style="16"/>
    <col min="9473" max="9473" width="13.85546875" style="16" customWidth="1"/>
    <col min="9474" max="9474" width="12.28515625" style="16" bestFit="1" customWidth="1"/>
    <col min="9475" max="9476" width="11.28515625" style="16" customWidth="1"/>
    <col min="9477" max="9477" width="15" style="16" bestFit="1" customWidth="1"/>
    <col min="9478" max="9478" width="13.28515625" style="16" bestFit="1" customWidth="1"/>
    <col min="9479" max="9479" width="15.28515625" style="16" bestFit="1" customWidth="1"/>
    <col min="9480" max="9480" width="9" style="16" bestFit="1" customWidth="1"/>
    <col min="9481" max="9481" width="10.140625" style="16" customWidth="1"/>
    <col min="9482" max="9482" width="8.140625" style="16" customWidth="1"/>
    <col min="9483" max="9728" width="11.42578125" style="16"/>
    <col min="9729" max="9729" width="13.85546875" style="16" customWidth="1"/>
    <col min="9730" max="9730" width="12.28515625" style="16" bestFit="1" customWidth="1"/>
    <col min="9731" max="9732" width="11.28515625" style="16" customWidth="1"/>
    <col min="9733" max="9733" width="15" style="16" bestFit="1" customWidth="1"/>
    <col min="9734" max="9734" width="13.28515625" style="16" bestFit="1" customWidth="1"/>
    <col min="9735" max="9735" width="15.28515625" style="16" bestFit="1" customWidth="1"/>
    <col min="9736" max="9736" width="9" style="16" bestFit="1" customWidth="1"/>
    <col min="9737" max="9737" width="10.140625" style="16" customWidth="1"/>
    <col min="9738" max="9738" width="8.140625" style="16" customWidth="1"/>
    <col min="9739" max="9984" width="11.42578125" style="16"/>
    <col min="9985" max="9985" width="13.85546875" style="16" customWidth="1"/>
    <col min="9986" max="9986" width="12.28515625" style="16" bestFit="1" customWidth="1"/>
    <col min="9987" max="9988" width="11.28515625" style="16" customWidth="1"/>
    <col min="9989" max="9989" width="15" style="16" bestFit="1" customWidth="1"/>
    <col min="9990" max="9990" width="13.28515625" style="16" bestFit="1" customWidth="1"/>
    <col min="9991" max="9991" width="15.28515625" style="16" bestFit="1" customWidth="1"/>
    <col min="9992" max="9992" width="9" style="16" bestFit="1" customWidth="1"/>
    <col min="9993" max="9993" width="10.140625" style="16" customWidth="1"/>
    <col min="9994" max="9994" width="8.140625" style="16" customWidth="1"/>
    <col min="9995" max="10240" width="11.42578125" style="16"/>
    <col min="10241" max="10241" width="13.85546875" style="16" customWidth="1"/>
    <col min="10242" max="10242" width="12.28515625" style="16" bestFit="1" customWidth="1"/>
    <col min="10243" max="10244" width="11.28515625" style="16" customWidth="1"/>
    <col min="10245" max="10245" width="15" style="16" bestFit="1" customWidth="1"/>
    <col min="10246" max="10246" width="13.28515625" style="16" bestFit="1" customWidth="1"/>
    <col min="10247" max="10247" width="15.28515625" style="16" bestFit="1" customWidth="1"/>
    <col min="10248" max="10248" width="9" style="16" bestFit="1" customWidth="1"/>
    <col min="10249" max="10249" width="10.140625" style="16" customWidth="1"/>
    <col min="10250" max="10250" width="8.140625" style="16" customWidth="1"/>
    <col min="10251" max="10496" width="11.42578125" style="16"/>
    <col min="10497" max="10497" width="13.85546875" style="16" customWidth="1"/>
    <col min="10498" max="10498" width="12.28515625" style="16" bestFit="1" customWidth="1"/>
    <col min="10499" max="10500" width="11.28515625" style="16" customWidth="1"/>
    <col min="10501" max="10501" width="15" style="16" bestFit="1" customWidth="1"/>
    <col min="10502" max="10502" width="13.28515625" style="16" bestFit="1" customWidth="1"/>
    <col min="10503" max="10503" width="15.28515625" style="16" bestFit="1" customWidth="1"/>
    <col min="10504" max="10504" width="9" style="16" bestFit="1" customWidth="1"/>
    <col min="10505" max="10505" width="10.140625" style="16" customWidth="1"/>
    <col min="10506" max="10506" width="8.140625" style="16" customWidth="1"/>
    <col min="10507" max="10752" width="11.42578125" style="16"/>
    <col min="10753" max="10753" width="13.85546875" style="16" customWidth="1"/>
    <col min="10754" max="10754" width="12.28515625" style="16" bestFit="1" customWidth="1"/>
    <col min="10755" max="10756" width="11.28515625" style="16" customWidth="1"/>
    <col min="10757" max="10757" width="15" style="16" bestFit="1" customWidth="1"/>
    <col min="10758" max="10758" width="13.28515625" style="16" bestFit="1" customWidth="1"/>
    <col min="10759" max="10759" width="15.28515625" style="16" bestFit="1" customWidth="1"/>
    <col min="10760" max="10760" width="9" style="16" bestFit="1" customWidth="1"/>
    <col min="10761" max="10761" width="10.140625" style="16" customWidth="1"/>
    <col min="10762" max="10762" width="8.140625" style="16" customWidth="1"/>
    <col min="10763" max="11008" width="11.42578125" style="16"/>
    <col min="11009" max="11009" width="13.85546875" style="16" customWidth="1"/>
    <col min="11010" max="11010" width="12.28515625" style="16" bestFit="1" customWidth="1"/>
    <col min="11011" max="11012" width="11.28515625" style="16" customWidth="1"/>
    <col min="11013" max="11013" width="15" style="16" bestFit="1" customWidth="1"/>
    <col min="11014" max="11014" width="13.28515625" style="16" bestFit="1" customWidth="1"/>
    <col min="11015" max="11015" width="15.28515625" style="16" bestFit="1" customWidth="1"/>
    <col min="11016" max="11016" width="9" style="16" bestFit="1" customWidth="1"/>
    <col min="11017" max="11017" width="10.140625" style="16" customWidth="1"/>
    <col min="11018" max="11018" width="8.140625" style="16" customWidth="1"/>
    <col min="11019" max="11264" width="11.42578125" style="16"/>
    <col min="11265" max="11265" width="13.85546875" style="16" customWidth="1"/>
    <col min="11266" max="11266" width="12.28515625" style="16" bestFit="1" customWidth="1"/>
    <col min="11267" max="11268" width="11.28515625" style="16" customWidth="1"/>
    <col min="11269" max="11269" width="15" style="16" bestFit="1" customWidth="1"/>
    <col min="11270" max="11270" width="13.28515625" style="16" bestFit="1" customWidth="1"/>
    <col min="11271" max="11271" width="15.28515625" style="16" bestFit="1" customWidth="1"/>
    <col min="11272" max="11272" width="9" style="16" bestFit="1" customWidth="1"/>
    <col min="11273" max="11273" width="10.140625" style="16" customWidth="1"/>
    <col min="11274" max="11274" width="8.140625" style="16" customWidth="1"/>
    <col min="11275" max="11520" width="11.42578125" style="16"/>
    <col min="11521" max="11521" width="13.85546875" style="16" customWidth="1"/>
    <col min="11522" max="11522" width="12.28515625" style="16" bestFit="1" customWidth="1"/>
    <col min="11523" max="11524" width="11.28515625" style="16" customWidth="1"/>
    <col min="11525" max="11525" width="15" style="16" bestFit="1" customWidth="1"/>
    <col min="11526" max="11526" width="13.28515625" style="16" bestFit="1" customWidth="1"/>
    <col min="11527" max="11527" width="15.28515625" style="16" bestFit="1" customWidth="1"/>
    <col min="11528" max="11528" width="9" style="16" bestFit="1" customWidth="1"/>
    <col min="11529" max="11529" width="10.140625" style="16" customWidth="1"/>
    <col min="11530" max="11530" width="8.140625" style="16" customWidth="1"/>
    <col min="11531" max="11776" width="11.42578125" style="16"/>
    <col min="11777" max="11777" width="13.85546875" style="16" customWidth="1"/>
    <col min="11778" max="11778" width="12.28515625" style="16" bestFit="1" customWidth="1"/>
    <col min="11779" max="11780" width="11.28515625" style="16" customWidth="1"/>
    <col min="11781" max="11781" width="15" style="16" bestFit="1" customWidth="1"/>
    <col min="11782" max="11782" width="13.28515625" style="16" bestFit="1" customWidth="1"/>
    <col min="11783" max="11783" width="15.28515625" style="16" bestFit="1" customWidth="1"/>
    <col min="11784" max="11784" width="9" style="16" bestFit="1" customWidth="1"/>
    <col min="11785" max="11785" width="10.140625" style="16" customWidth="1"/>
    <col min="11786" max="11786" width="8.140625" style="16" customWidth="1"/>
    <col min="11787" max="12032" width="11.42578125" style="16"/>
    <col min="12033" max="12033" width="13.85546875" style="16" customWidth="1"/>
    <col min="12034" max="12034" width="12.28515625" style="16" bestFit="1" customWidth="1"/>
    <col min="12035" max="12036" width="11.28515625" style="16" customWidth="1"/>
    <col min="12037" max="12037" width="15" style="16" bestFit="1" customWidth="1"/>
    <col min="12038" max="12038" width="13.28515625" style="16" bestFit="1" customWidth="1"/>
    <col min="12039" max="12039" width="15.28515625" style="16" bestFit="1" customWidth="1"/>
    <col min="12040" max="12040" width="9" style="16" bestFit="1" customWidth="1"/>
    <col min="12041" max="12041" width="10.140625" style="16" customWidth="1"/>
    <col min="12042" max="12042" width="8.140625" style="16" customWidth="1"/>
    <col min="12043" max="12288" width="11.42578125" style="16"/>
    <col min="12289" max="12289" width="13.85546875" style="16" customWidth="1"/>
    <col min="12290" max="12290" width="12.28515625" style="16" bestFit="1" customWidth="1"/>
    <col min="12291" max="12292" width="11.28515625" style="16" customWidth="1"/>
    <col min="12293" max="12293" width="15" style="16" bestFit="1" customWidth="1"/>
    <col min="12294" max="12294" width="13.28515625" style="16" bestFit="1" customWidth="1"/>
    <col min="12295" max="12295" width="15.28515625" style="16" bestFit="1" customWidth="1"/>
    <col min="12296" max="12296" width="9" style="16" bestFit="1" customWidth="1"/>
    <col min="12297" max="12297" width="10.140625" style="16" customWidth="1"/>
    <col min="12298" max="12298" width="8.140625" style="16" customWidth="1"/>
    <col min="12299" max="12544" width="11.42578125" style="16"/>
    <col min="12545" max="12545" width="13.85546875" style="16" customWidth="1"/>
    <col min="12546" max="12546" width="12.28515625" style="16" bestFit="1" customWidth="1"/>
    <col min="12547" max="12548" width="11.28515625" style="16" customWidth="1"/>
    <col min="12549" max="12549" width="15" style="16" bestFit="1" customWidth="1"/>
    <col min="12550" max="12550" width="13.28515625" style="16" bestFit="1" customWidth="1"/>
    <col min="12551" max="12551" width="15.28515625" style="16" bestFit="1" customWidth="1"/>
    <col min="12552" max="12552" width="9" style="16" bestFit="1" customWidth="1"/>
    <col min="12553" max="12553" width="10.140625" style="16" customWidth="1"/>
    <col min="12554" max="12554" width="8.140625" style="16" customWidth="1"/>
    <col min="12555" max="12800" width="11.42578125" style="16"/>
    <col min="12801" max="12801" width="13.85546875" style="16" customWidth="1"/>
    <col min="12802" max="12802" width="12.28515625" style="16" bestFit="1" customWidth="1"/>
    <col min="12803" max="12804" width="11.28515625" style="16" customWidth="1"/>
    <col min="12805" max="12805" width="15" style="16" bestFit="1" customWidth="1"/>
    <col min="12806" max="12806" width="13.28515625" style="16" bestFit="1" customWidth="1"/>
    <col min="12807" max="12807" width="15.28515625" style="16" bestFit="1" customWidth="1"/>
    <col min="12808" max="12808" width="9" style="16" bestFit="1" customWidth="1"/>
    <col min="12809" max="12809" width="10.140625" style="16" customWidth="1"/>
    <col min="12810" max="12810" width="8.140625" style="16" customWidth="1"/>
    <col min="12811" max="13056" width="11.42578125" style="16"/>
    <col min="13057" max="13057" width="13.85546875" style="16" customWidth="1"/>
    <col min="13058" max="13058" width="12.28515625" style="16" bestFit="1" customWidth="1"/>
    <col min="13059" max="13060" width="11.28515625" style="16" customWidth="1"/>
    <col min="13061" max="13061" width="15" style="16" bestFit="1" customWidth="1"/>
    <col min="13062" max="13062" width="13.28515625" style="16" bestFit="1" customWidth="1"/>
    <col min="13063" max="13063" width="15.28515625" style="16" bestFit="1" customWidth="1"/>
    <col min="13064" max="13064" width="9" style="16" bestFit="1" customWidth="1"/>
    <col min="13065" max="13065" width="10.140625" style="16" customWidth="1"/>
    <col min="13066" max="13066" width="8.140625" style="16" customWidth="1"/>
    <col min="13067" max="13312" width="11.42578125" style="16"/>
    <col min="13313" max="13313" width="13.85546875" style="16" customWidth="1"/>
    <col min="13314" max="13314" width="12.28515625" style="16" bestFit="1" customWidth="1"/>
    <col min="13315" max="13316" width="11.28515625" style="16" customWidth="1"/>
    <col min="13317" max="13317" width="15" style="16" bestFit="1" customWidth="1"/>
    <col min="13318" max="13318" width="13.28515625" style="16" bestFit="1" customWidth="1"/>
    <col min="13319" max="13319" width="15.28515625" style="16" bestFit="1" customWidth="1"/>
    <col min="13320" max="13320" width="9" style="16" bestFit="1" customWidth="1"/>
    <col min="13321" max="13321" width="10.140625" style="16" customWidth="1"/>
    <col min="13322" max="13322" width="8.140625" style="16" customWidth="1"/>
    <col min="13323" max="13568" width="11.42578125" style="16"/>
    <col min="13569" max="13569" width="13.85546875" style="16" customWidth="1"/>
    <col min="13570" max="13570" width="12.28515625" style="16" bestFit="1" customWidth="1"/>
    <col min="13571" max="13572" width="11.28515625" style="16" customWidth="1"/>
    <col min="13573" max="13573" width="15" style="16" bestFit="1" customWidth="1"/>
    <col min="13574" max="13574" width="13.28515625" style="16" bestFit="1" customWidth="1"/>
    <col min="13575" max="13575" width="15.28515625" style="16" bestFit="1" customWidth="1"/>
    <col min="13576" max="13576" width="9" style="16" bestFit="1" customWidth="1"/>
    <col min="13577" max="13577" width="10.140625" style="16" customWidth="1"/>
    <col min="13578" max="13578" width="8.140625" style="16" customWidth="1"/>
    <col min="13579" max="13824" width="11.42578125" style="16"/>
    <col min="13825" max="13825" width="13.85546875" style="16" customWidth="1"/>
    <col min="13826" max="13826" width="12.28515625" style="16" bestFit="1" customWidth="1"/>
    <col min="13827" max="13828" width="11.28515625" style="16" customWidth="1"/>
    <col min="13829" max="13829" width="15" style="16" bestFit="1" customWidth="1"/>
    <col min="13830" max="13830" width="13.28515625" style="16" bestFit="1" customWidth="1"/>
    <col min="13831" max="13831" width="15.28515625" style="16" bestFit="1" customWidth="1"/>
    <col min="13832" max="13832" width="9" style="16" bestFit="1" customWidth="1"/>
    <col min="13833" max="13833" width="10.140625" style="16" customWidth="1"/>
    <col min="13834" max="13834" width="8.140625" style="16" customWidth="1"/>
    <col min="13835" max="14080" width="11.42578125" style="16"/>
    <col min="14081" max="14081" width="13.85546875" style="16" customWidth="1"/>
    <col min="14082" max="14082" width="12.28515625" style="16" bestFit="1" customWidth="1"/>
    <col min="14083" max="14084" width="11.28515625" style="16" customWidth="1"/>
    <col min="14085" max="14085" width="15" style="16" bestFit="1" customWidth="1"/>
    <col min="14086" max="14086" width="13.28515625" style="16" bestFit="1" customWidth="1"/>
    <col min="14087" max="14087" width="15.28515625" style="16" bestFit="1" customWidth="1"/>
    <col min="14088" max="14088" width="9" style="16" bestFit="1" customWidth="1"/>
    <col min="14089" max="14089" width="10.140625" style="16" customWidth="1"/>
    <col min="14090" max="14090" width="8.140625" style="16" customWidth="1"/>
    <col min="14091" max="14336" width="11.42578125" style="16"/>
    <col min="14337" max="14337" width="13.85546875" style="16" customWidth="1"/>
    <col min="14338" max="14338" width="12.28515625" style="16" bestFit="1" customWidth="1"/>
    <col min="14339" max="14340" width="11.28515625" style="16" customWidth="1"/>
    <col min="14341" max="14341" width="15" style="16" bestFit="1" customWidth="1"/>
    <col min="14342" max="14342" width="13.28515625" style="16" bestFit="1" customWidth="1"/>
    <col min="14343" max="14343" width="15.28515625" style="16" bestFit="1" customWidth="1"/>
    <col min="14344" max="14344" width="9" style="16" bestFit="1" customWidth="1"/>
    <col min="14345" max="14345" width="10.140625" style="16" customWidth="1"/>
    <col min="14346" max="14346" width="8.140625" style="16" customWidth="1"/>
    <col min="14347" max="14592" width="11.42578125" style="16"/>
    <col min="14593" max="14593" width="13.85546875" style="16" customWidth="1"/>
    <col min="14594" max="14594" width="12.28515625" style="16" bestFit="1" customWidth="1"/>
    <col min="14595" max="14596" width="11.28515625" style="16" customWidth="1"/>
    <col min="14597" max="14597" width="15" style="16" bestFit="1" customWidth="1"/>
    <col min="14598" max="14598" width="13.28515625" style="16" bestFit="1" customWidth="1"/>
    <col min="14599" max="14599" width="15.28515625" style="16" bestFit="1" customWidth="1"/>
    <col min="14600" max="14600" width="9" style="16" bestFit="1" customWidth="1"/>
    <col min="14601" max="14601" width="10.140625" style="16" customWidth="1"/>
    <col min="14602" max="14602" width="8.140625" style="16" customWidth="1"/>
    <col min="14603" max="14848" width="11.42578125" style="16"/>
    <col min="14849" max="14849" width="13.85546875" style="16" customWidth="1"/>
    <col min="14850" max="14850" width="12.28515625" style="16" bestFit="1" customWidth="1"/>
    <col min="14851" max="14852" width="11.28515625" style="16" customWidth="1"/>
    <col min="14853" max="14853" width="15" style="16" bestFit="1" customWidth="1"/>
    <col min="14854" max="14854" width="13.28515625" style="16" bestFit="1" customWidth="1"/>
    <col min="14855" max="14855" width="15.28515625" style="16" bestFit="1" customWidth="1"/>
    <col min="14856" max="14856" width="9" style="16" bestFit="1" customWidth="1"/>
    <col min="14857" max="14857" width="10.140625" style="16" customWidth="1"/>
    <col min="14858" max="14858" width="8.140625" style="16" customWidth="1"/>
    <col min="14859" max="15104" width="11.42578125" style="16"/>
    <col min="15105" max="15105" width="13.85546875" style="16" customWidth="1"/>
    <col min="15106" max="15106" width="12.28515625" style="16" bestFit="1" customWidth="1"/>
    <col min="15107" max="15108" width="11.28515625" style="16" customWidth="1"/>
    <col min="15109" max="15109" width="15" style="16" bestFit="1" customWidth="1"/>
    <col min="15110" max="15110" width="13.28515625" style="16" bestFit="1" customWidth="1"/>
    <col min="15111" max="15111" width="15.28515625" style="16" bestFit="1" customWidth="1"/>
    <col min="15112" max="15112" width="9" style="16" bestFit="1" customWidth="1"/>
    <col min="15113" max="15113" width="10.140625" style="16" customWidth="1"/>
    <col min="15114" max="15114" width="8.140625" style="16" customWidth="1"/>
    <col min="15115" max="15360" width="11.42578125" style="16"/>
    <col min="15361" max="15361" width="13.85546875" style="16" customWidth="1"/>
    <col min="15362" max="15362" width="12.28515625" style="16" bestFit="1" customWidth="1"/>
    <col min="15363" max="15364" width="11.28515625" style="16" customWidth="1"/>
    <col min="15365" max="15365" width="15" style="16" bestFit="1" customWidth="1"/>
    <col min="15366" max="15366" width="13.28515625" style="16" bestFit="1" customWidth="1"/>
    <col min="15367" max="15367" width="15.28515625" style="16" bestFit="1" customWidth="1"/>
    <col min="15368" max="15368" width="9" style="16" bestFit="1" customWidth="1"/>
    <col min="15369" max="15369" width="10.140625" style="16" customWidth="1"/>
    <col min="15370" max="15370" width="8.140625" style="16" customWidth="1"/>
    <col min="15371" max="15616" width="11.42578125" style="16"/>
    <col min="15617" max="15617" width="13.85546875" style="16" customWidth="1"/>
    <col min="15618" max="15618" width="12.28515625" style="16" bestFit="1" customWidth="1"/>
    <col min="15619" max="15620" width="11.28515625" style="16" customWidth="1"/>
    <col min="15621" max="15621" width="15" style="16" bestFit="1" customWidth="1"/>
    <col min="15622" max="15622" width="13.28515625" style="16" bestFit="1" customWidth="1"/>
    <col min="15623" max="15623" width="15.28515625" style="16" bestFit="1" customWidth="1"/>
    <col min="15624" max="15624" width="9" style="16" bestFit="1" customWidth="1"/>
    <col min="15625" max="15625" width="10.140625" style="16" customWidth="1"/>
    <col min="15626" max="15626" width="8.140625" style="16" customWidth="1"/>
    <col min="15627" max="15872" width="11.42578125" style="16"/>
    <col min="15873" max="15873" width="13.85546875" style="16" customWidth="1"/>
    <col min="15874" max="15874" width="12.28515625" style="16" bestFit="1" customWidth="1"/>
    <col min="15875" max="15876" width="11.28515625" style="16" customWidth="1"/>
    <col min="15877" max="15877" width="15" style="16" bestFit="1" customWidth="1"/>
    <col min="15878" max="15878" width="13.28515625" style="16" bestFit="1" customWidth="1"/>
    <col min="15879" max="15879" width="15.28515625" style="16" bestFit="1" customWidth="1"/>
    <col min="15880" max="15880" width="9" style="16" bestFit="1" customWidth="1"/>
    <col min="15881" max="15881" width="10.140625" style="16" customWidth="1"/>
    <col min="15882" max="15882" width="8.140625" style="16" customWidth="1"/>
    <col min="15883" max="16128" width="11.42578125" style="16"/>
    <col min="16129" max="16129" width="13.85546875" style="16" customWidth="1"/>
    <col min="16130" max="16130" width="12.28515625" style="16" bestFit="1" customWidth="1"/>
    <col min="16131" max="16132" width="11.28515625" style="16" customWidth="1"/>
    <col min="16133" max="16133" width="15" style="16" bestFit="1" customWidth="1"/>
    <col min="16134" max="16134" width="13.28515625" style="16" bestFit="1" customWidth="1"/>
    <col min="16135" max="16135" width="15.28515625" style="16" bestFit="1" customWidth="1"/>
    <col min="16136" max="16136" width="9" style="16" bestFit="1" customWidth="1"/>
    <col min="16137" max="16137" width="10.140625" style="16" customWidth="1"/>
    <col min="16138" max="16138" width="8.140625" style="16" customWidth="1"/>
    <col min="16139" max="16384" width="11.42578125" style="16"/>
  </cols>
  <sheetData>
    <row r="1" spans="1:15" ht="15" x14ac:dyDescent="0.25">
      <c r="A1" s="15"/>
      <c r="B1" s="144">
        <v>2013</v>
      </c>
      <c r="C1" s="144"/>
      <c r="D1" s="144"/>
      <c r="E1" s="144">
        <v>2014</v>
      </c>
      <c r="F1" s="144"/>
      <c r="G1" s="144"/>
      <c r="H1" s="144" t="s">
        <v>25</v>
      </c>
      <c r="I1" s="144"/>
      <c r="J1" s="144"/>
      <c r="K1" s="16"/>
      <c r="L1" s="16"/>
      <c r="M1" s="16"/>
    </row>
    <row r="2" spans="1:15" ht="15" x14ac:dyDescent="0.25">
      <c r="A2" s="15"/>
      <c r="B2" s="17" t="s">
        <v>26</v>
      </c>
      <c r="C2" s="17" t="s">
        <v>27</v>
      </c>
      <c r="D2" s="17" t="s">
        <v>5</v>
      </c>
      <c r="E2" s="17" t="s">
        <v>26</v>
      </c>
      <c r="F2" s="17" t="s">
        <v>27</v>
      </c>
      <c r="G2" s="17" t="s">
        <v>5</v>
      </c>
      <c r="H2" s="17" t="s">
        <v>26</v>
      </c>
      <c r="I2" s="17" t="s">
        <v>27</v>
      </c>
      <c r="J2" s="17" t="s">
        <v>5</v>
      </c>
      <c r="K2" s="16"/>
      <c r="L2" s="16"/>
      <c r="M2" s="16"/>
    </row>
    <row r="3" spans="1:15" ht="16.5" customHeight="1" x14ac:dyDescent="0.25">
      <c r="A3" s="30" t="s">
        <v>28</v>
      </c>
      <c r="B3" s="31">
        <v>1593803</v>
      </c>
      <c r="C3" s="31">
        <v>878679</v>
      </c>
      <c r="D3" s="32">
        <f>SUM(B3:C3)</f>
        <v>2472482</v>
      </c>
      <c r="E3" s="31">
        <v>1739580</v>
      </c>
      <c r="F3" s="31">
        <v>979488</v>
      </c>
      <c r="G3" s="32">
        <v>2719068</v>
      </c>
      <c r="H3" s="33">
        <f t="shared" ref="H3:H9" si="0">(E3/B3-1)*100</f>
        <v>9.14648799130131</v>
      </c>
      <c r="I3" s="33">
        <f t="shared" ref="I3" si="1">(F3/C3-1)*100</f>
        <v>11.472790404687029</v>
      </c>
      <c r="J3" s="33">
        <f t="shared" ref="J3" si="2">(G3/D3-1)*100</f>
        <v>9.9732171963233807</v>
      </c>
      <c r="K3" s="16"/>
      <c r="L3" s="16"/>
      <c r="M3" s="16"/>
    </row>
    <row r="4" spans="1:15" ht="16.5" customHeight="1" x14ac:dyDescent="0.25">
      <c r="A4" s="30" t="s">
        <v>29</v>
      </c>
      <c r="B4" s="31">
        <v>1432129</v>
      </c>
      <c r="C4" s="31">
        <v>680577</v>
      </c>
      <c r="D4" s="32">
        <f t="shared" ref="D4:D14" si="3">SUM(B4:C4)</f>
        <v>2112706</v>
      </c>
      <c r="E4" s="31">
        <v>1552438</v>
      </c>
      <c r="F4" s="31">
        <v>780861</v>
      </c>
      <c r="G4" s="32">
        <f t="shared" ref="G4:G7" si="4">SUM(E4:F4)</f>
        <v>2333299</v>
      </c>
      <c r="H4" s="33">
        <f t="shared" si="0"/>
        <v>8.4007097126027155</v>
      </c>
      <c r="I4" s="33">
        <f t="shared" ref="I4" si="5">(F4/C4-1)*100</f>
        <v>14.735143855875243</v>
      </c>
      <c r="J4" s="33">
        <f t="shared" ref="J4" si="6">(G4/D4-1)*100</f>
        <v>10.441254012626455</v>
      </c>
      <c r="K4" s="16"/>
      <c r="L4" s="16"/>
      <c r="M4" s="16"/>
    </row>
    <row r="5" spans="1:15" ht="16.5" customHeight="1" x14ac:dyDescent="0.25">
      <c r="A5" s="30" t="s">
        <v>30</v>
      </c>
      <c r="B5" s="31">
        <v>1640359</v>
      </c>
      <c r="C5" s="31">
        <v>853386</v>
      </c>
      <c r="D5" s="32">
        <f t="shared" si="3"/>
        <v>2493745</v>
      </c>
      <c r="E5" s="31">
        <v>1780670</v>
      </c>
      <c r="F5" s="31">
        <v>888585</v>
      </c>
      <c r="G5" s="32">
        <f t="shared" si="4"/>
        <v>2669255</v>
      </c>
      <c r="H5" s="33">
        <f t="shared" si="0"/>
        <v>8.5536763598700105</v>
      </c>
      <c r="I5" s="33">
        <f t="shared" ref="I5" si="7">(F5/C5-1)*100</f>
        <v>4.1246282456004701</v>
      </c>
      <c r="J5" s="33">
        <f t="shared" ref="J5" si="8">(G5/D5-1)*100</f>
        <v>7.0380090987651078</v>
      </c>
      <c r="K5" s="16"/>
      <c r="L5" s="16"/>
      <c r="M5" s="16"/>
    </row>
    <row r="6" spans="1:15" ht="16.5" customHeight="1" x14ac:dyDescent="0.25">
      <c r="A6" s="30" t="s">
        <v>31</v>
      </c>
      <c r="B6" s="31">
        <v>1639989</v>
      </c>
      <c r="C6" s="31">
        <v>791647</v>
      </c>
      <c r="D6" s="32">
        <f t="shared" si="3"/>
        <v>2431636</v>
      </c>
      <c r="E6" s="31">
        <v>1817071</v>
      </c>
      <c r="F6" s="31">
        <v>915049</v>
      </c>
      <c r="G6" s="32">
        <f t="shared" si="4"/>
        <v>2732120</v>
      </c>
      <c r="H6" s="33">
        <f t="shared" si="0"/>
        <v>10.797755350798077</v>
      </c>
      <c r="I6" s="33">
        <f t="shared" ref="I6:I7" si="9">(F6/C6-1)*100</f>
        <v>15.588008291574408</v>
      </c>
      <c r="J6" s="33">
        <f t="shared" ref="J6:J7" si="10">(G6/D6-1)*100</f>
        <v>12.357277158258896</v>
      </c>
      <c r="K6" s="16"/>
      <c r="L6" s="16"/>
      <c r="M6" s="16"/>
    </row>
    <row r="7" spans="1:15" ht="16.5" customHeight="1" x14ac:dyDescent="0.25">
      <c r="A7" s="30" t="s">
        <v>32</v>
      </c>
      <c r="B7" s="31">
        <v>1739805</v>
      </c>
      <c r="C7" s="31">
        <v>811184</v>
      </c>
      <c r="D7" s="32">
        <f t="shared" si="3"/>
        <v>2550989</v>
      </c>
      <c r="E7" s="31">
        <v>1941863</v>
      </c>
      <c r="F7" s="31">
        <v>910885</v>
      </c>
      <c r="G7" s="32">
        <f t="shared" si="4"/>
        <v>2852748</v>
      </c>
      <c r="H7" s="33">
        <f t="shared" si="0"/>
        <v>11.613830285577986</v>
      </c>
      <c r="I7" s="33">
        <f t="shared" si="9"/>
        <v>12.290799621294312</v>
      </c>
      <c r="J7" s="33">
        <f t="shared" si="10"/>
        <v>11.829098439859997</v>
      </c>
      <c r="K7" s="16"/>
      <c r="L7" s="16"/>
      <c r="M7" s="16"/>
    </row>
    <row r="8" spans="1:15" ht="16.5" customHeight="1" x14ac:dyDescent="0.25">
      <c r="A8" s="30" t="s">
        <v>33</v>
      </c>
      <c r="B8" s="31">
        <v>1739407</v>
      </c>
      <c r="C8" s="31">
        <v>882378</v>
      </c>
      <c r="D8" s="32">
        <f t="shared" si="3"/>
        <v>2621785</v>
      </c>
      <c r="E8" s="31">
        <v>1835465</v>
      </c>
      <c r="F8" s="31">
        <v>941287</v>
      </c>
      <c r="G8" s="32">
        <f t="shared" ref="G8:G14" si="11">SUM(E8:F8)</f>
        <v>2776752</v>
      </c>
      <c r="H8" s="33">
        <f t="shared" si="0"/>
        <v>5.5224567913087608</v>
      </c>
      <c r="I8" s="33">
        <f t="shared" ref="I8:J10" si="12">(F8/C8-1)*100</f>
        <v>6.6761637302833909</v>
      </c>
      <c r="J8" s="33">
        <f t="shared" si="12"/>
        <v>5.9107440160043545</v>
      </c>
      <c r="K8" s="16"/>
      <c r="L8" s="16"/>
      <c r="M8" s="16"/>
    </row>
    <row r="9" spans="1:15" ht="16.5" customHeight="1" x14ac:dyDescent="0.25">
      <c r="A9" s="30" t="s">
        <v>34</v>
      </c>
      <c r="B9" s="31">
        <v>2034538</v>
      </c>
      <c r="C9" s="31">
        <v>1073346</v>
      </c>
      <c r="D9" s="32">
        <f t="shared" si="3"/>
        <v>3107884</v>
      </c>
      <c r="E9" s="31">
        <v>2115965</v>
      </c>
      <c r="F9" s="31">
        <v>1139838</v>
      </c>
      <c r="G9" s="32">
        <f t="shared" si="11"/>
        <v>3255803</v>
      </c>
      <c r="H9" s="33">
        <f t="shared" si="0"/>
        <v>4.0022353969304092</v>
      </c>
      <c r="I9" s="33">
        <f t="shared" si="12"/>
        <v>6.1948337255647301</v>
      </c>
      <c r="J9" s="33">
        <f t="shared" si="12"/>
        <v>4.7594762224072662</v>
      </c>
      <c r="K9" s="16"/>
      <c r="L9" s="16"/>
      <c r="M9" s="16"/>
    </row>
    <row r="10" spans="1:15" ht="16.5" customHeight="1" x14ac:dyDescent="0.25">
      <c r="A10" s="30" t="s">
        <v>35</v>
      </c>
      <c r="B10" s="31">
        <v>1896602</v>
      </c>
      <c r="C10" s="31">
        <v>987870</v>
      </c>
      <c r="D10" s="32">
        <f t="shared" si="3"/>
        <v>2884472</v>
      </c>
      <c r="E10" s="31">
        <v>2063336</v>
      </c>
      <c r="F10" s="31">
        <v>1085438</v>
      </c>
      <c r="G10" s="32">
        <f t="shared" si="11"/>
        <v>3148774</v>
      </c>
      <c r="H10" s="33">
        <f t="shared" ref="H10" si="13">(E10/B10-1)*100</f>
        <v>8.7911960442939474</v>
      </c>
      <c r="I10" s="33">
        <f t="shared" si="12"/>
        <v>9.8766031967769017</v>
      </c>
      <c r="J10" s="33">
        <f t="shared" si="12"/>
        <v>9.162924791781645</v>
      </c>
      <c r="K10" s="16"/>
      <c r="L10" s="16"/>
      <c r="M10" s="16"/>
    </row>
    <row r="11" spans="1:15" ht="16.5" customHeight="1" x14ac:dyDescent="0.25">
      <c r="A11" s="30" t="s">
        <v>36</v>
      </c>
      <c r="B11" s="31">
        <v>1675481</v>
      </c>
      <c r="C11" s="31">
        <v>834659</v>
      </c>
      <c r="D11" s="32">
        <f t="shared" si="3"/>
        <v>2510140</v>
      </c>
      <c r="E11" s="31">
        <v>1792550</v>
      </c>
      <c r="F11" s="31">
        <v>890593</v>
      </c>
      <c r="G11" s="32">
        <f t="shared" si="11"/>
        <v>2683143</v>
      </c>
      <c r="H11" s="33">
        <f t="shared" ref="H11" si="14">(E11/B11-1)*100</f>
        <v>6.9871875598708666</v>
      </c>
      <c r="I11" s="33">
        <f t="shared" ref="I11" si="15">(F11/C11-1)*100</f>
        <v>6.7014193820470469</v>
      </c>
      <c r="J11" s="33">
        <f t="shared" ref="J11" si="16">(G11/D11-1)*100</f>
        <v>6.892165377229964</v>
      </c>
      <c r="K11" s="16"/>
      <c r="L11" s="16"/>
      <c r="M11" s="16"/>
    </row>
    <row r="12" spans="1:15" ht="16.5" customHeight="1" x14ac:dyDescent="0.25">
      <c r="A12" s="30" t="s">
        <v>37</v>
      </c>
      <c r="B12" s="31">
        <v>1796250</v>
      </c>
      <c r="C12" s="31">
        <v>875256</v>
      </c>
      <c r="D12" s="32">
        <f t="shared" si="3"/>
        <v>2671506</v>
      </c>
      <c r="E12" s="31">
        <v>2007325</v>
      </c>
      <c r="F12" s="31">
        <v>939045</v>
      </c>
      <c r="G12" s="32">
        <f t="shared" si="11"/>
        <v>2946370</v>
      </c>
      <c r="H12" s="33">
        <f t="shared" ref="H12" si="17">(E12/B12-1)*100</f>
        <v>11.750869867780089</v>
      </c>
      <c r="I12" s="33">
        <f t="shared" ref="I12" si="18">(F12/C12-1)*100</f>
        <v>7.288039156543924</v>
      </c>
      <c r="J12" s="33">
        <f t="shared" ref="J12" si="19">(G12/D12-1)*100</f>
        <v>10.288728529900371</v>
      </c>
      <c r="K12" s="16"/>
      <c r="L12" s="16"/>
      <c r="M12" s="16"/>
      <c r="O12" s="39"/>
    </row>
    <row r="13" spans="1:15" ht="16.5" customHeight="1" x14ac:dyDescent="0.25">
      <c r="A13" s="30" t="s">
        <v>38</v>
      </c>
      <c r="B13" s="31">
        <v>1828581</v>
      </c>
      <c r="C13" s="31">
        <v>898721</v>
      </c>
      <c r="D13" s="32">
        <f t="shared" si="3"/>
        <v>2727302</v>
      </c>
      <c r="E13" s="31">
        <v>2018613</v>
      </c>
      <c r="F13" s="31">
        <v>948418</v>
      </c>
      <c r="G13" s="32">
        <f t="shared" si="11"/>
        <v>2967031</v>
      </c>
      <c r="H13" s="33">
        <f t="shared" ref="H13:H14" si="20">(E13/B13-1)*100</f>
        <v>10.392320602696836</v>
      </c>
      <c r="I13" s="33">
        <f t="shared" ref="I13:I14" si="21">(F13/C13-1)*100</f>
        <v>5.5297472741818732</v>
      </c>
      <c r="J13" s="33">
        <f t="shared" ref="J13" si="22">(G13/D13-1)*100</f>
        <v>8.7899689876661959</v>
      </c>
      <c r="K13" s="16"/>
      <c r="L13" s="16"/>
      <c r="M13" s="16"/>
      <c r="O13" s="39"/>
    </row>
    <row r="14" spans="1:15" ht="14.25" customHeight="1" x14ac:dyDescent="0.25">
      <c r="A14" s="30" t="s">
        <v>39</v>
      </c>
      <c r="B14" s="31">
        <v>1883250</v>
      </c>
      <c r="C14" s="31">
        <v>1066741</v>
      </c>
      <c r="D14" s="32">
        <f t="shared" si="3"/>
        <v>2949991</v>
      </c>
      <c r="E14" s="31">
        <v>2088591</v>
      </c>
      <c r="F14" s="31">
        <v>1082785</v>
      </c>
      <c r="G14" s="32">
        <f t="shared" si="11"/>
        <v>3171376</v>
      </c>
      <c r="H14" s="33">
        <f t="shared" si="20"/>
        <v>10.903544404619669</v>
      </c>
      <c r="I14" s="33">
        <f t="shared" si="21"/>
        <v>1.5040201885931026</v>
      </c>
      <c r="J14" s="33">
        <f>(G14/D14-1)*100</f>
        <v>7.5045991665737333</v>
      </c>
      <c r="K14" s="16"/>
      <c r="L14" s="16"/>
      <c r="M14" s="16"/>
    </row>
    <row r="15" spans="1:15" ht="15" hidden="1" x14ac:dyDescent="0.25">
      <c r="A15" s="51" t="s">
        <v>45</v>
      </c>
      <c r="B15" s="52">
        <f>SUM(B3:B14)</f>
        <v>20900194</v>
      </c>
      <c r="C15" s="52">
        <f t="shared" ref="C15:G15" si="23">SUM(C3:C14)</f>
        <v>10634444</v>
      </c>
      <c r="D15" s="52">
        <f t="shared" si="23"/>
        <v>31534638</v>
      </c>
      <c r="E15" s="52">
        <f t="shared" si="23"/>
        <v>22753467</v>
      </c>
      <c r="F15" s="52">
        <f t="shared" si="23"/>
        <v>11502272</v>
      </c>
      <c r="G15" s="52">
        <f t="shared" si="23"/>
        <v>34255739</v>
      </c>
      <c r="H15" s="53">
        <f>(E15/B15-1)*100</f>
        <v>8.8672526197603787</v>
      </c>
      <c r="I15" s="53">
        <f>(F15/C15-1)*100</f>
        <v>8.1605394696704359</v>
      </c>
      <c r="J15" s="54">
        <f>(G15/D15-1)*100</f>
        <v>8.628927340152126</v>
      </c>
      <c r="K15" s="16"/>
      <c r="L15" s="16"/>
      <c r="M15" s="16"/>
    </row>
    <row r="16" spans="1:15" ht="15" hidden="1" x14ac:dyDescent="0.25">
      <c r="A16" s="55"/>
      <c r="B16" s="29"/>
      <c r="C16" s="29"/>
      <c r="D16" s="29"/>
      <c r="E16" s="15"/>
      <c r="F16" s="15"/>
      <c r="G16" s="15"/>
      <c r="H16" s="53"/>
      <c r="I16" s="53"/>
      <c r="J16" s="54"/>
      <c r="K16" s="16"/>
      <c r="L16" s="16"/>
      <c r="M16" s="16"/>
      <c r="N16" s="23"/>
    </row>
    <row r="17" spans="1:22" ht="15" x14ac:dyDescent="0.25">
      <c r="A17" s="56" t="s">
        <v>5</v>
      </c>
      <c r="B17" s="57">
        <f>SUM(B3:B14)</f>
        <v>20900194</v>
      </c>
      <c r="C17" s="57">
        <f t="shared" ref="C17:D17" si="24">SUM(C3:C14)</f>
        <v>10634444</v>
      </c>
      <c r="D17" s="57">
        <f t="shared" si="24"/>
        <v>31534638</v>
      </c>
      <c r="E17" s="57">
        <f>SUM(E3:E14)</f>
        <v>22753467</v>
      </c>
      <c r="F17" s="57">
        <f t="shared" ref="F17:G17" si="25">SUM(F3:F14)</f>
        <v>11502272</v>
      </c>
      <c r="G17" s="57">
        <f t="shared" si="25"/>
        <v>34255739</v>
      </c>
      <c r="H17" s="59">
        <f t="shared" ref="H17" si="26">(E17/B17-1)*100</f>
        <v>8.8672526197603787</v>
      </c>
      <c r="I17" s="59">
        <f t="shared" ref="I17" si="27">(F17/C17-1)*100</f>
        <v>8.1605394696704359</v>
      </c>
      <c r="J17" s="59">
        <f t="shared" ref="J17" si="28">(G17/D17-1)*100</f>
        <v>8.628927340152126</v>
      </c>
      <c r="K17" s="16"/>
      <c r="L17" s="16"/>
      <c r="M17" s="16"/>
    </row>
    <row r="18" spans="1:22" x14ac:dyDescent="0.2">
      <c r="A18" s="19"/>
      <c r="B18" s="19"/>
      <c r="C18" s="19"/>
      <c r="D18" s="28"/>
      <c r="E18" s="19"/>
      <c r="F18" s="19"/>
      <c r="G18" s="28"/>
      <c r="H18" s="19"/>
      <c r="I18" s="19"/>
      <c r="J18" s="19"/>
      <c r="K18" s="16"/>
      <c r="L18" s="16"/>
      <c r="M18" s="16"/>
    </row>
    <row r="19" spans="1:22" x14ac:dyDescent="0.2">
      <c r="D19" s="23"/>
      <c r="G19" s="23"/>
      <c r="K19" s="16"/>
      <c r="L19" s="16"/>
      <c r="M19" s="16"/>
      <c r="N19" s="23"/>
    </row>
    <row r="20" spans="1:22" x14ac:dyDescent="0.2">
      <c r="D20" s="23"/>
      <c r="G20" s="23"/>
      <c r="H20" s="23"/>
      <c r="J20" s="23"/>
      <c r="K20" s="16"/>
      <c r="L20" s="16"/>
      <c r="M20" s="16"/>
      <c r="N20" s="23"/>
    </row>
    <row r="21" spans="1:22" x14ac:dyDescent="0.2">
      <c r="D21" s="23"/>
      <c r="G21" s="23"/>
      <c r="K21" s="16"/>
      <c r="L21" s="16"/>
      <c r="M21" s="16"/>
      <c r="N21" s="23"/>
    </row>
    <row r="22" spans="1:22" x14ac:dyDescent="0.2">
      <c r="I22" s="48"/>
      <c r="J22" s="48"/>
      <c r="K22" s="16"/>
      <c r="L22" s="16"/>
      <c r="M22" s="16"/>
    </row>
    <row r="23" spans="1:22" x14ac:dyDescent="0.2">
      <c r="K23" s="16"/>
      <c r="L23" s="16"/>
      <c r="M23" s="16"/>
      <c r="N23" s="22"/>
      <c r="R23" s="22"/>
      <c r="S23" s="22"/>
      <c r="T23" s="22"/>
      <c r="U23" s="22"/>
      <c r="V23" s="22"/>
    </row>
    <row r="24" spans="1:22" x14ac:dyDescent="0.2">
      <c r="I24" s="21"/>
      <c r="J24" s="20"/>
      <c r="K24" s="16"/>
      <c r="L24" s="16"/>
      <c r="M24" s="16"/>
      <c r="N24" s="23"/>
    </row>
    <row r="25" spans="1:22" x14ac:dyDescent="0.2">
      <c r="H25" s="21"/>
      <c r="J25" s="18"/>
      <c r="K25" s="16"/>
      <c r="L25" s="16"/>
      <c r="M25" s="16"/>
      <c r="N25" s="47"/>
    </row>
    <row r="26" spans="1:22" x14ac:dyDescent="0.2">
      <c r="B26" s="20"/>
      <c r="C26" s="20"/>
      <c r="D26" s="20"/>
      <c r="E26" s="20"/>
      <c r="F26" s="20"/>
      <c r="G26" s="20"/>
      <c r="H26" s="20"/>
      <c r="I26" s="20"/>
      <c r="J26" s="20"/>
      <c r="K26" s="16"/>
      <c r="L26" s="16"/>
      <c r="M26" s="16"/>
    </row>
    <row r="27" spans="1:22" x14ac:dyDescent="0.2">
      <c r="K27" s="16"/>
      <c r="L27" s="16"/>
      <c r="M27" s="16"/>
      <c r="N27" s="23"/>
    </row>
    <row r="28" spans="1:22" x14ac:dyDescent="0.2">
      <c r="K28" s="16"/>
      <c r="L28" s="16"/>
      <c r="M28" s="16"/>
    </row>
    <row r="29" spans="1:22" x14ac:dyDescent="0.2">
      <c r="B29" s="20"/>
      <c r="C29" s="20"/>
      <c r="D29" s="20"/>
      <c r="E29" s="20"/>
      <c r="F29" s="20"/>
      <c r="G29" s="20"/>
      <c r="H29" s="20"/>
      <c r="I29" s="20"/>
      <c r="J29" s="20"/>
      <c r="K29" s="16"/>
      <c r="L29" s="16"/>
      <c r="M29" s="16"/>
    </row>
    <row r="30" spans="1:22" x14ac:dyDescent="0.2">
      <c r="B30" s="20"/>
      <c r="C30" s="20"/>
      <c r="D30" s="20"/>
      <c r="E30" s="20"/>
      <c r="F30" s="20"/>
      <c r="G30" s="20"/>
      <c r="H30" s="20"/>
      <c r="I30" s="20"/>
      <c r="J30" s="20"/>
      <c r="K30" s="16"/>
      <c r="L30" s="16"/>
      <c r="M30" s="16"/>
    </row>
    <row r="31" spans="1:22" x14ac:dyDescent="0.2">
      <c r="K31" s="16"/>
      <c r="L31" s="16"/>
      <c r="M31" s="16"/>
      <c r="N31" s="20"/>
      <c r="O31" s="20"/>
      <c r="P31" s="20"/>
    </row>
    <row r="32" spans="1:22" x14ac:dyDescent="0.2">
      <c r="K32" s="16"/>
      <c r="L32" s="16"/>
      <c r="M32" s="16"/>
    </row>
    <row r="33" spans="11:13" x14ac:dyDescent="0.2">
      <c r="K33" s="16"/>
      <c r="L33" s="16"/>
      <c r="M33" s="16"/>
    </row>
    <row r="34" spans="11:13" x14ac:dyDescent="0.2">
      <c r="K34" s="16"/>
      <c r="L34" s="16"/>
      <c r="M34" s="16"/>
    </row>
    <row r="35" spans="11:13" x14ac:dyDescent="0.2">
      <c r="K35" s="16"/>
      <c r="L35" s="16"/>
      <c r="M35" s="16"/>
    </row>
    <row r="36" spans="11:13" x14ac:dyDescent="0.2">
      <c r="K36" s="16"/>
      <c r="L36" s="16"/>
      <c r="M36" s="16"/>
    </row>
    <row r="37" spans="11:13" x14ac:dyDescent="0.2">
      <c r="K37" s="16"/>
      <c r="L37" s="16"/>
      <c r="M37" s="16"/>
    </row>
    <row r="38" spans="11:13" x14ac:dyDescent="0.2">
      <c r="K38" s="16"/>
      <c r="L38" s="16"/>
      <c r="M38" s="16"/>
    </row>
    <row r="39" spans="11:13" x14ac:dyDescent="0.2">
      <c r="K39" s="16"/>
      <c r="L39" s="16"/>
      <c r="M39" s="16"/>
    </row>
    <row r="40" spans="11:13" x14ac:dyDescent="0.2">
      <c r="K40" s="16"/>
      <c r="L40" s="16"/>
      <c r="M40" s="16"/>
    </row>
    <row r="41" spans="11:13" x14ac:dyDescent="0.2">
      <c r="K41" s="16"/>
      <c r="L41" s="16"/>
      <c r="M41" s="16"/>
    </row>
    <row r="42" spans="11:13" x14ac:dyDescent="0.2">
      <c r="K42" s="16"/>
      <c r="L42" s="16"/>
      <c r="M42" s="16"/>
    </row>
    <row r="43" spans="11:13" x14ac:dyDescent="0.2">
      <c r="K43" s="16"/>
      <c r="L43" s="16"/>
      <c r="M43" s="16"/>
    </row>
    <row r="44" spans="11:13" x14ac:dyDescent="0.2">
      <c r="K44" s="16"/>
      <c r="L44" s="16"/>
      <c r="M44" s="16"/>
    </row>
  </sheetData>
  <mergeCells count="3">
    <mergeCell ref="B1:D1"/>
    <mergeCell ref="E1:G1"/>
    <mergeCell ref="H1:J1"/>
  </mergeCells>
  <pageMargins left="0.75" right="0.75" top="1" bottom="1" header="0" footer="0"/>
  <pageSetup orientation="portrait" horizontalDpi="4294967292" r:id="rId1"/>
  <headerFooter alignWithMargins="0"/>
  <ignoredErrors>
    <ignoredError sqref="B14:D14" formulaRange="1"/>
    <ignoredError sqref="N4:N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 tint="0.79998168889431442"/>
    <outlinePr summaryBelow="0" summaryRight="0"/>
    <pageSetUpPr autoPageBreaks="0"/>
  </sheetPr>
  <dimension ref="A1:S24"/>
  <sheetViews>
    <sheetView showOutlineSymbols="0" zoomScaleNormal="100" workbookViewId="0">
      <selection activeCell="G36" sqref="G36"/>
    </sheetView>
  </sheetViews>
  <sheetFormatPr baseColWidth="10" defaultColWidth="8" defaultRowHeight="12.75" customHeight="1" x14ac:dyDescent="0.25"/>
  <cols>
    <col min="1" max="1" width="9.140625" style="27" bestFit="1" customWidth="1"/>
    <col min="2" max="2" width="10.140625" style="27" bestFit="1" customWidth="1"/>
    <col min="3" max="4" width="10" style="27" bestFit="1" customWidth="1"/>
    <col min="5" max="5" width="10.28515625" style="27" bestFit="1" customWidth="1"/>
    <col min="6" max="6" width="11.140625" style="27" bestFit="1" customWidth="1"/>
    <col min="7" max="11" width="11.28515625" style="27" customWidth="1"/>
    <col min="12" max="12" width="8.42578125" style="27" bestFit="1" customWidth="1"/>
    <col min="13" max="13" width="7.140625" style="27" bestFit="1" customWidth="1"/>
    <col min="14" max="15" width="8.42578125" style="27" bestFit="1" customWidth="1"/>
    <col min="16" max="16" width="7.85546875" style="27" bestFit="1" customWidth="1"/>
    <col min="17" max="17" width="14.28515625" style="27" customWidth="1"/>
    <col min="18" max="20" width="9.28515625" style="27" customWidth="1"/>
    <col min="21" max="21" width="6.85546875" style="27" customWidth="1"/>
    <col min="22" max="22" width="7.85546875" style="27" bestFit="1" customWidth="1"/>
    <col min="23" max="258" width="6.85546875" style="27" customWidth="1"/>
    <col min="259" max="16384" width="8" style="27"/>
  </cols>
  <sheetData>
    <row r="1" spans="1:19" ht="15" customHeight="1" x14ac:dyDescent="0.25">
      <c r="A1" s="146" t="s">
        <v>41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9" ht="18" customHeight="1" x14ac:dyDescent="0.2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9" ht="12.75" customHeight="1" x14ac:dyDescent="0.25">
      <c r="A3" s="41"/>
      <c r="B3" s="147">
        <v>2013</v>
      </c>
      <c r="C3" s="147"/>
      <c r="D3" s="147"/>
      <c r="E3" s="147"/>
      <c r="F3" s="147"/>
      <c r="G3" s="147">
        <v>2014</v>
      </c>
      <c r="H3" s="147"/>
      <c r="I3" s="147"/>
      <c r="J3" s="147"/>
      <c r="K3" s="147"/>
      <c r="L3" s="147" t="s">
        <v>44</v>
      </c>
      <c r="M3" s="147"/>
      <c r="N3" s="147"/>
      <c r="O3" s="147"/>
      <c r="P3" s="41"/>
    </row>
    <row r="4" spans="1:19" ht="12.75" customHeight="1" x14ac:dyDescent="0.25">
      <c r="A4" s="41"/>
      <c r="B4" s="147" t="s">
        <v>3</v>
      </c>
      <c r="C4" s="147"/>
      <c r="D4" s="147" t="s">
        <v>4</v>
      </c>
      <c r="E4" s="147"/>
      <c r="F4" s="145" t="s">
        <v>5</v>
      </c>
      <c r="G4" s="147" t="s">
        <v>3</v>
      </c>
      <c r="H4" s="147"/>
      <c r="I4" s="147" t="s">
        <v>4</v>
      </c>
      <c r="J4" s="147"/>
      <c r="K4" s="145" t="s">
        <v>5</v>
      </c>
      <c r="L4" s="147" t="s">
        <v>3</v>
      </c>
      <c r="M4" s="147"/>
      <c r="N4" s="147" t="s">
        <v>40</v>
      </c>
      <c r="O4" s="147"/>
      <c r="P4" s="145" t="s">
        <v>5</v>
      </c>
    </row>
    <row r="5" spans="1:19" ht="12.75" customHeight="1" x14ac:dyDescent="0.25">
      <c r="A5" s="41"/>
      <c r="B5" s="42" t="s">
        <v>6</v>
      </c>
      <c r="C5" s="42" t="s">
        <v>7</v>
      </c>
      <c r="D5" s="42" t="s">
        <v>6</v>
      </c>
      <c r="E5" s="42" t="s">
        <v>7</v>
      </c>
      <c r="F5" s="145"/>
      <c r="G5" s="43" t="s">
        <v>6</v>
      </c>
      <c r="H5" s="43" t="s">
        <v>7</v>
      </c>
      <c r="I5" s="43" t="s">
        <v>6</v>
      </c>
      <c r="J5" s="43" t="s">
        <v>7</v>
      </c>
      <c r="K5" s="145"/>
      <c r="L5" s="43" t="s">
        <v>6</v>
      </c>
      <c r="M5" s="43" t="s">
        <v>7</v>
      </c>
      <c r="N5" s="43" t="s">
        <v>6</v>
      </c>
      <c r="O5" s="43" t="s">
        <v>7</v>
      </c>
      <c r="P5" s="145"/>
    </row>
    <row r="6" spans="1:19" ht="15" x14ac:dyDescent="0.25">
      <c r="A6" s="24" t="s">
        <v>8</v>
      </c>
      <c r="B6" s="34">
        <v>817273</v>
      </c>
      <c r="C6" s="34">
        <v>776530</v>
      </c>
      <c r="D6" s="35">
        <v>442156</v>
      </c>
      <c r="E6" s="35">
        <v>436523</v>
      </c>
      <c r="F6" s="35">
        <v>2472482</v>
      </c>
      <c r="G6" s="36">
        <f>SUM('Pasajeros x Terminal '!L5)</f>
        <v>891108</v>
      </c>
      <c r="H6" s="36">
        <f>SUM('Pasajeros x Terminal '!M5)</f>
        <v>848472</v>
      </c>
      <c r="I6" s="36">
        <f>SUM('Pasajeros x Terminal '!N5)</f>
        <v>493415</v>
      </c>
      <c r="J6" s="36">
        <f>SUM('Pasajeros x Terminal '!O5)</f>
        <v>486073</v>
      </c>
      <c r="K6" s="36">
        <f t="shared" ref="K6:K9" si="0">SUM(G6:J6)</f>
        <v>2719068</v>
      </c>
      <c r="L6" s="38">
        <f t="shared" ref="L6:L12" si="1">+(G6/B6-1)*100</f>
        <v>9.0343128917754534</v>
      </c>
      <c r="M6" s="38">
        <f t="shared" ref="M6:O6" si="2">+(H6/C6-1)*100</f>
        <v>9.2645486974102695</v>
      </c>
      <c r="N6" s="38">
        <f t="shared" si="2"/>
        <v>11.592967188051272</v>
      </c>
      <c r="O6" s="38">
        <f t="shared" si="2"/>
        <v>11.351062830595415</v>
      </c>
      <c r="P6" s="46">
        <f t="shared" ref="P6:P11" si="3">+(K6/F6-1)*100</f>
        <v>9.9732171963233807</v>
      </c>
      <c r="Q6" s="25"/>
      <c r="R6" s="25"/>
      <c r="S6" s="26"/>
    </row>
    <row r="7" spans="1:19" ht="15" x14ac:dyDescent="0.25">
      <c r="A7" s="24" t="s">
        <v>9</v>
      </c>
      <c r="B7" s="34">
        <v>712621</v>
      </c>
      <c r="C7" s="34">
        <v>719508</v>
      </c>
      <c r="D7" s="35">
        <v>341233</v>
      </c>
      <c r="E7" s="35">
        <v>339344</v>
      </c>
      <c r="F7" s="35">
        <v>2112706</v>
      </c>
      <c r="G7" s="36">
        <f>SUM('Pasajeros x Terminal '!L6)</f>
        <v>773838</v>
      </c>
      <c r="H7" s="36">
        <f>SUM('Pasajeros x Terminal '!M6)</f>
        <v>778600</v>
      </c>
      <c r="I7" s="36">
        <f>SUM('Pasajeros x Terminal '!N6)</f>
        <v>395137</v>
      </c>
      <c r="J7" s="36">
        <f>SUM('Pasajeros x Terminal '!O6)</f>
        <v>385724</v>
      </c>
      <c r="K7" s="36">
        <f t="shared" si="0"/>
        <v>2333299</v>
      </c>
      <c r="L7" s="38">
        <f t="shared" si="1"/>
        <v>8.5904007880766908</v>
      </c>
      <c r="M7" s="38">
        <f t="shared" ref="M7" si="4">+(H7/C7-1)*100</f>
        <v>8.2128343256780987</v>
      </c>
      <c r="N7" s="38">
        <f t="shared" ref="N7" si="5">+(I7/D7-1)*100</f>
        <v>15.796830904396696</v>
      </c>
      <c r="O7" s="38">
        <f t="shared" ref="O7" si="6">+(J7/E7-1)*100</f>
        <v>13.667546796171436</v>
      </c>
      <c r="P7" s="46">
        <f t="shared" si="3"/>
        <v>10.441254012626455</v>
      </c>
      <c r="Q7" s="25"/>
      <c r="R7" s="25"/>
      <c r="S7" s="26"/>
    </row>
    <row r="8" spans="1:19" ht="15" x14ac:dyDescent="0.25">
      <c r="A8" s="24" t="s">
        <v>10</v>
      </c>
      <c r="B8" s="34">
        <v>804227</v>
      </c>
      <c r="C8" s="34">
        <v>836132</v>
      </c>
      <c r="D8" s="35">
        <v>397905</v>
      </c>
      <c r="E8" s="35">
        <v>455481</v>
      </c>
      <c r="F8" s="35">
        <v>2493745</v>
      </c>
      <c r="G8" s="36">
        <f>SUM('Pasajeros x Terminal '!L7)</f>
        <v>893393</v>
      </c>
      <c r="H8" s="36">
        <f>SUM('Pasajeros x Terminal '!M7)</f>
        <v>887277</v>
      </c>
      <c r="I8" s="36">
        <f>SUM('Pasajeros x Terminal '!N7)</f>
        <v>434554</v>
      </c>
      <c r="J8" s="36">
        <f>SUM('Pasajeros x Terminal '!O7)</f>
        <v>454031</v>
      </c>
      <c r="K8" s="36">
        <f t="shared" si="0"/>
        <v>2669255</v>
      </c>
      <c r="L8" s="38">
        <f t="shared" si="1"/>
        <v>11.087168175154538</v>
      </c>
      <c r="M8" s="38">
        <f t="shared" ref="M8" si="7">+(H8/C8-1)*100</f>
        <v>6.116857146957666</v>
      </c>
      <c r="N8" s="38">
        <f t="shared" ref="N8" si="8">+(I8/D8-1)*100</f>
        <v>9.2104899410663243</v>
      </c>
      <c r="O8" s="38">
        <f t="shared" ref="O8" si="9">+(J8/E8-1)*100</f>
        <v>-0.31834478276810962</v>
      </c>
      <c r="P8" s="46">
        <f t="shared" si="3"/>
        <v>7.0380090987651078</v>
      </c>
      <c r="Q8" s="25"/>
      <c r="R8" s="25"/>
      <c r="S8" s="26"/>
    </row>
    <row r="9" spans="1:19" ht="15" x14ac:dyDescent="0.25">
      <c r="A9" s="24" t="s">
        <v>11</v>
      </c>
      <c r="B9" s="34">
        <v>825274</v>
      </c>
      <c r="C9" s="34">
        <v>814715</v>
      </c>
      <c r="D9" s="35">
        <v>399966</v>
      </c>
      <c r="E9" s="35">
        <v>391681</v>
      </c>
      <c r="F9" s="35">
        <v>2431636</v>
      </c>
      <c r="G9" s="36">
        <v>899993</v>
      </c>
      <c r="H9" s="36">
        <v>917078</v>
      </c>
      <c r="I9" s="37">
        <v>440042</v>
      </c>
      <c r="J9" s="36">
        <v>475007</v>
      </c>
      <c r="K9" s="36">
        <f t="shared" si="0"/>
        <v>2732120</v>
      </c>
      <c r="L9" s="38">
        <f t="shared" si="1"/>
        <v>9.0538415120311466</v>
      </c>
      <c r="M9" s="38">
        <f t="shared" ref="M9" si="10">+(H9/C9-1)*100</f>
        <v>12.564270941372136</v>
      </c>
      <c r="N9" s="38">
        <f t="shared" ref="N9" si="11">+(I9/D9-1)*100</f>
        <v>10.019851687393434</v>
      </c>
      <c r="O9" s="38">
        <f t="shared" ref="O9" si="12">+(J9/E9-1)*100</f>
        <v>21.273944868400552</v>
      </c>
      <c r="P9" s="46">
        <f t="shared" si="3"/>
        <v>12.357277158258896</v>
      </c>
      <c r="Q9" s="25"/>
      <c r="R9" s="25"/>
      <c r="S9" s="26"/>
    </row>
    <row r="10" spans="1:19" ht="15" x14ac:dyDescent="0.25">
      <c r="A10" s="24" t="s">
        <v>12</v>
      </c>
      <c r="B10" s="34">
        <v>864759</v>
      </c>
      <c r="C10" s="34">
        <v>875046</v>
      </c>
      <c r="D10" s="35">
        <v>396068</v>
      </c>
      <c r="E10" s="35">
        <v>415116</v>
      </c>
      <c r="F10" s="35">
        <v>2550989</v>
      </c>
      <c r="G10" s="36">
        <v>969678</v>
      </c>
      <c r="H10" s="36">
        <v>972185</v>
      </c>
      <c r="I10" s="37">
        <v>448932</v>
      </c>
      <c r="J10" s="36">
        <v>461953</v>
      </c>
      <c r="K10" s="36">
        <f>SUM(G10:J10)</f>
        <v>2852748</v>
      </c>
      <c r="L10" s="38">
        <f t="shared" si="1"/>
        <v>12.132744498756299</v>
      </c>
      <c r="M10" s="38">
        <f t="shared" ref="M10" si="13">+(H10/C10-1)*100</f>
        <v>11.101016403709064</v>
      </c>
      <c r="N10" s="38">
        <f t="shared" ref="N10" si="14">+(I10/D10-1)*100</f>
        <v>13.347203005544506</v>
      </c>
      <c r="O10" s="38">
        <f t="shared" ref="O10" si="15">+(J10/E10-1)*100</f>
        <v>11.282870330220952</v>
      </c>
      <c r="P10" s="46">
        <f t="shared" si="3"/>
        <v>11.829098439859997</v>
      </c>
      <c r="Q10" s="25"/>
      <c r="R10" s="25"/>
      <c r="S10" s="26"/>
    </row>
    <row r="11" spans="1:19" ht="15" x14ac:dyDescent="0.25">
      <c r="A11" s="24" t="s">
        <v>13</v>
      </c>
      <c r="B11" s="34">
        <v>865304</v>
      </c>
      <c r="C11" s="34">
        <v>874103</v>
      </c>
      <c r="D11" s="35">
        <v>445104</v>
      </c>
      <c r="E11" s="35">
        <v>437274</v>
      </c>
      <c r="F11" s="35">
        <v>2621785</v>
      </c>
      <c r="G11" s="36">
        <v>918826</v>
      </c>
      <c r="H11" s="36">
        <v>916639</v>
      </c>
      <c r="I11" s="37">
        <v>473907</v>
      </c>
      <c r="J11" s="36">
        <v>467380</v>
      </c>
      <c r="K11" s="36">
        <v>2776752</v>
      </c>
      <c r="L11" s="38">
        <f t="shared" si="1"/>
        <v>6.1853406432883729</v>
      </c>
      <c r="M11" s="38">
        <f t="shared" ref="M11:M12" si="16">+(H11/C11-1)*100</f>
        <v>4.8662457399185177</v>
      </c>
      <c r="N11" s="38">
        <f t="shared" ref="N11:N12" si="17">+(I11/D11-1)*100</f>
        <v>6.4710719292569774</v>
      </c>
      <c r="O11" s="38">
        <f t="shared" ref="O11:O12" si="18">+(J11/E11-1)*100</f>
        <v>6.8849279856565859</v>
      </c>
      <c r="P11" s="46">
        <f t="shared" si="3"/>
        <v>5.9107440160043545</v>
      </c>
      <c r="Q11" s="25"/>
      <c r="R11" s="25"/>
      <c r="S11" s="26"/>
    </row>
    <row r="12" spans="1:19" ht="15" x14ac:dyDescent="0.25">
      <c r="A12" s="24" t="s">
        <v>14</v>
      </c>
      <c r="B12" s="34">
        <v>1005589</v>
      </c>
      <c r="C12" s="34">
        <v>1028949</v>
      </c>
      <c r="D12" s="35">
        <v>518609</v>
      </c>
      <c r="E12" s="35">
        <v>554737</v>
      </c>
      <c r="F12" s="35">
        <v>3107884</v>
      </c>
      <c r="G12" s="36">
        <v>1045105</v>
      </c>
      <c r="H12" s="36">
        <v>1070860</v>
      </c>
      <c r="I12" s="37">
        <v>550480</v>
      </c>
      <c r="J12" s="36">
        <v>589358</v>
      </c>
      <c r="K12" s="36">
        <f>SUM(G12:J12)</f>
        <v>3255803</v>
      </c>
      <c r="L12" s="38">
        <f t="shared" si="1"/>
        <v>3.9296372573685678</v>
      </c>
      <c r="M12" s="38">
        <f t="shared" si="16"/>
        <v>4.0731853570973975</v>
      </c>
      <c r="N12" s="38">
        <f t="shared" si="17"/>
        <v>6.1454776141563361</v>
      </c>
      <c r="O12" s="38">
        <f t="shared" si="18"/>
        <v>6.2409754532327888</v>
      </c>
      <c r="P12" s="46">
        <f t="shared" ref="P12:P17" si="19">+(K12/F12-1)*100</f>
        <v>4.7594762224072662</v>
      </c>
      <c r="Q12" s="25"/>
      <c r="R12" s="25"/>
      <c r="S12" s="26"/>
    </row>
    <row r="13" spans="1:19" ht="15" x14ac:dyDescent="0.25">
      <c r="A13" s="24" t="s">
        <v>15</v>
      </c>
      <c r="B13" s="34">
        <v>951517</v>
      </c>
      <c r="C13" s="34">
        <v>945085</v>
      </c>
      <c r="D13" s="35">
        <v>502767</v>
      </c>
      <c r="E13" s="35">
        <v>485103</v>
      </c>
      <c r="F13" s="35">
        <v>2884472</v>
      </c>
      <c r="G13" s="36">
        <v>1044980</v>
      </c>
      <c r="H13" s="36">
        <v>1018356</v>
      </c>
      <c r="I13" s="37">
        <v>550476</v>
      </c>
      <c r="J13" s="36">
        <v>534962</v>
      </c>
      <c r="K13" s="36">
        <f>SUM(G13:J13)</f>
        <v>3148774</v>
      </c>
      <c r="L13" s="38">
        <f t="shared" ref="L13" si="20">+(G13/B13-1)*100</f>
        <v>9.8225255040109705</v>
      </c>
      <c r="M13" s="38">
        <f t="shared" ref="M13" si="21">+(H13/C13-1)*100</f>
        <v>7.7528476274620894</v>
      </c>
      <c r="N13" s="38">
        <f t="shared" ref="N13" si="22">+(I13/D13-1)*100</f>
        <v>9.4892862896729611</v>
      </c>
      <c r="O13" s="38">
        <f t="shared" ref="O13" si="23">+(J13/E13-1)*100</f>
        <v>10.278023430075667</v>
      </c>
      <c r="P13" s="46">
        <f t="shared" si="19"/>
        <v>9.162924791781645</v>
      </c>
      <c r="Q13" s="25"/>
      <c r="R13" s="25"/>
      <c r="S13" s="26"/>
    </row>
    <row r="14" spans="1:19" ht="15" x14ac:dyDescent="0.25">
      <c r="A14" s="24" t="s">
        <v>16</v>
      </c>
      <c r="B14" s="34">
        <v>845197</v>
      </c>
      <c r="C14" s="34">
        <v>830284</v>
      </c>
      <c r="D14" s="35">
        <v>412448</v>
      </c>
      <c r="E14" s="35">
        <v>422211</v>
      </c>
      <c r="F14" s="35">
        <v>2510140</v>
      </c>
      <c r="G14" s="36">
        <v>899372</v>
      </c>
      <c r="H14" s="36">
        <v>893178</v>
      </c>
      <c r="I14" s="37">
        <v>439992</v>
      </c>
      <c r="J14" s="36">
        <v>450601</v>
      </c>
      <c r="K14" s="36">
        <v>2683143</v>
      </c>
      <c r="L14" s="38">
        <f t="shared" ref="L14" si="24">+(G14/B14-1)*100</f>
        <v>6.4097482598731492</v>
      </c>
      <c r="M14" s="38">
        <f t="shared" ref="M14" si="25">+(H14/C14-1)*100</f>
        <v>7.5749984342706744</v>
      </c>
      <c r="N14" s="38">
        <f t="shared" ref="N14" si="26">+(I14/D14-1)*100</f>
        <v>6.6781751881449303</v>
      </c>
      <c r="O14" s="38">
        <f t="shared" ref="O14" si="27">+(J14/E14-1)*100</f>
        <v>6.7241260886144572</v>
      </c>
      <c r="P14" s="46">
        <f t="shared" si="19"/>
        <v>6.892165377229964</v>
      </c>
      <c r="Q14" s="25"/>
      <c r="R14" s="25"/>
      <c r="S14" s="26"/>
    </row>
    <row r="15" spans="1:19" ht="15" x14ac:dyDescent="0.25">
      <c r="A15" s="24" t="s">
        <v>17</v>
      </c>
      <c r="B15" s="34">
        <v>883907</v>
      </c>
      <c r="C15" s="34">
        <v>912343</v>
      </c>
      <c r="D15" s="35">
        <v>450868</v>
      </c>
      <c r="E15" s="35">
        <v>424388</v>
      </c>
      <c r="F15" s="35">
        <v>2671506</v>
      </c>
      <c r="G15" s="36">
        <v>987877</v>
      </c>
      <c r="H15" s="36">
        <v>1019448</v>
      </c>
      <c r="I15" s="37">
        <v>483971</v>
      </c>
      <c r="J15" s="36">
        <v>455074</v>
      </c>
      <c r="K15" s="36">
        <v>2946370</v>
      </c>
      <c r="L15" s="38">
        <f t="shared" ref="L15" si="28">+(G15/B15-1)*100</f>
        <v>11.762549680000278</v>
      </c>
      <c r="M15" s="38">
        <f t="shared" ref="M15" si="29">+(H15/C15-1)*100</f>
        <v>11.739554093142601</v>
      </c>
      <c r="N15" s="38">
        <f t="shared" ref="N15" si="30">+(I15/D15-1)*100</f>
        <v>7.342060203873424</v>
      </c>
      <c r="O15" s="38">
        <f t="shared" ref="O15" si="31">+(J15/E15-1)*100</f>
        <v>7.2306474264116849</v>
      </c>
      <c r="P15" s="46">
        <f t="shared" si="19"/>
        <v>10.288728529900371</v>
      </c>
      <c r="Q15" s="25"/>
      <c r="R15" s="25"/>
    </row>
    <row r="16" spans="1:19" ht="15" x14ac:dyDescent="0.25">
      <c r="A16" s="24" t="s">
        <v>18</v>
      </c>
      <c r="B16" s="34">
        <v>904780</v>
      </c>
      <c r="C16" s="34">
        <v>923801</v>
      </c>
      <c r="D16" s="35">
        <v>459679</v>
      </c>
      <c r="E16" s="35">
        <v>439042</v>
      </c>
      <c r="F16" s="35">
        <v>2727302</v>
      </c>
      <c r="G16" s="36">
        <v>1004642</v>
      </c>
      <c r="H16" s="36">
        <v>1013971</v>
      </c>
      <c r="I16" s="37">
        <v>484719</v>
      </c>
      <c r="J16" s="36">
        <v>463699</v>
      </c>
      <c r="K16" s="36">
        <v>2967031</v>
      </c>
      <c r="L16" s="38">
        <f t="shared" ref="L16" si="32">+(G16/B16-1)*100</f>
        <v>11.037158204204346</v>
      </c>
      <c r="M16" s="38">
        <f t="shared" ref="M16" si="33">+(H16/C16-1)*100</f>
        <v>9.7607601637149202</v>
      </c>
      <c r="N16" s="38">
        <f t="shared" ref="N16" si="34">+(I16/D16-1)*100</f>
        <v>5.4472795146178088</v>
      </c>
      <c r="O16" s="38">
        <f t="shared" ref="O16" si="35">+(J16/E16-1)*100</f>
        <v>5.6160913990005445</v>
      </c>
      <c r="P16" s="46">
        <f t="shared" si="19"/>
        <v>8.7899689876661959</v>
      </c>
      <c r="Q16" s="25"/>
      <c r="R16" s="25"/>
    </row>
    <row r="17" spans="1:18" ht="15" x14ac:dyDescent="0.25">
      <c r="A17" s="24" t="s">
        <v>19</v>
      </c>
      <c r="B17" s="34">
        <v>905752</v>
      </c>
      <c r="C17" s="34">
        <v>977498</v>
      </c>
      <c r="D17" s="35">
        <v>539408</v>
      </c>
      <c r="E17" s="35">
        <v>527333</v>
      </c>
      <c r="F17" s="35">
        <v>2949991</v>
      </c>
      <c r="G17" s="36">
        <v>1006153</v>
      </c>
      <c r="H17" s="36">
        <v>1082438</v>
      </c>
      <c r="I17" s="37">
        <v>551309</v>
      </c>
      <c r="J17" s="36">
        <v>531476</v>
      </c>
      <c r="K17" s="36">
        <f>SUM(G17:J17)</f>
        <v>3171376</v>
      </c>
      <c r="L17" s="38">
        <f t="shared" ref="L17" si="36">+(G17/B17-1)*100</f>
        <v>11.084822335473721</v>
      </c>
      <c r="M17" s="38">
        <f t="shared" ref="M17" si="37">+(H17/C17-1)*100</f>
        <v>10.735571837487146</v>
      </c>
      <c r="N17" s="38">
        <f t="shared" ref="N17" si="38">+(I17/D17-1)*100</f>
        <v>2.2063076558004324</v>
      </c>
      <c r="O17" s="38">
        <f t="shared" ref="O17" si="39">+(J17/E17-1)*100</f>
        <v>0.78565157120833451</v>
      </c>
      <c r="P17" s="46">
        <f t="shared" si="19"/>
        <v>7.5045991665737333</v>
      </c>
      <c r="Q17" s="25"/>
      <c r="R17" s="25"/>
    </row>
    <row r="18" spans="1:18" ht="15" hidden="1" x14ac:dyDescent="0.25">
      <c r="A18" s="41" t="s">
        <v>45</v>
      </c>
      <c r="B18" s="44">
        <f>SUM(B6:B17)</f>
        <v>10386200</v>
      </c>
      <c r="C18" s="44">
        <f t="shared" ref="C18:K18" si="40">SUM(C6:C17)</f>
        <v>10513994</v>
      </c>
      <c r="D18" s="44">
        <f t="shared" si="40"/>
        <v>5306211</v>
      </c>
      <c r="E18" s="44">
        <f t="shared" si="40"/>
        <v>5328233</v>
      </c>
      <c r="F18" s="44">
        <f t="shared" si="40"/>
        <v>31534638</v>
      </c>
      <c r="G18" s="44">
        <f t="shared" si="40"/>
        <v>11334965</v>
      </c>
      <c r="H18" s="44">
        <f t="shared" si="40"/>
        <v>11418502</v>
      </c>
      <c r="I18" s="44">
        <f t="shared" si="40"/>
        <v>5746934</v>
      </c>
      <c r="J18" s="44">
        <f t="shared" si="40"/>
        <v>5755338</v>
      </c>
      <c r="K18" s="44">
        <f t="shared" si="40"/>
        <v>34255739</v>
      </c>
      <c r="L18" s="45">
        <f>+(G18/B18-1)*100</f>
        <v>9.1348616433344354</v>
      </c>
      <c r="M18" s="45">
        <f>+(H18/C18-1)*100</f>
        <v>8.6028962923129004</v>
      </c>
      <c r="N18" s="45">
        <f>+(I18/D18-1)*100</f>
        <v>8.3057948506005452</v>
      </c>
      <c r="O18" s="45">
        <f t="shared" ref="O18:O19" si="41">+(J18/E18-1)*100</f>
        <v>8.0158844404889962</v>
      </c>
      <c r="P18" s="45">
        <f t="shared" ref="P18:P19" si="42">+(K18/F18-1)*100</f>
        <v>8.628927340152126</v>
      </c>
    </row>
    <row r="19" spans="1:18" ht="15" x14ac:dyDescent="0.25">
      <c r="A19" s="41" t="s">
        <v>5</v>
      </c>
      <c r="B19" s="44">
        <f>SUM(B6:B17)</f>
        <v>10386200</v>
      </c>
      <c r="C19" s="44">
        <f t="shared" ref="C19:F19" si="43">SUM(C6:C17)</f>
        <v>10513994</v>
      </c>
      <c r="D19" s="44">
        <f t="shared" si="43"/>
        <v>5306211</v>
      </c>
      <c r="E19" s="44">
        <f t="shared" si="43"/>
        <v>5328233</v>
      </c>
      <c r="F19" s="44">
        <f t="shared" si="43"/>
        <v>31534638</v>
      </c>
      <c r="G19" s="44">
        <f>SUM(G6:G17)</f>
        <v>11334965</v>
      </c>
      <c r="H19" s="44">
        <f t="shared" ref="H19:K19" si="44">SUM(H6:H17)</f>
        <v>11418502</v>
      </c>
      <c r="I19" s="44">
        <f t="shared" si="44"/>
        <v>5746934</v>
      </c>
      <c r="J19" s="44">
        <f t="shared" si="44"/>
        <v>5755338</v>
      </c>
      <c r="K19" s="44">
        <f t="shared" si="44"/>
        <v>34255739</v>
      </c>
      <c r="L19" s="45">
        <f>+(G19/B19-1)*100</f>
        <v>9.1348616433344354</v>
      </c>
      <c r="M19" s="45">
        <f t="shared" ref="M19:N19" si="45">+(H19/C19-1)*100</f>
        <v>8.6028962923129004</v>
      </c>
      <c r="N19" s="45">
        <f t="shared" si="45"/>
        <v>8.3057948506005452</v>
      </c>
      <c r="O19" s="45">
        <f t="shared" si="41"/>
        <v>8.0158844404889962</v>
      </c>
      <c r="P19" s="45">
        <f t="shared" si="42"/>
        <v>8.628927340152126</v>
      </c>
    </row>
    <row r="22" spans="1:18" ht="12.75" customHeight="1" x14ac:dyDescent="0.25">
      <c r="K22" s="58"/>
    </row>
    <row r="24" spans="1:18" ht="12.75" customHeight="1" x14ac:dyDescent="0.25">
      <c r="I24" s="58"/>
      <c r="J24" s="58"/>
      <c r="K24" s="58"/>
    </row>
  </sheetData>
  <mergeCells count="13">
    <mergeCell ref="K4:K5"/>
    <mergeCell ref="P4:P5"/>
    <mergeCell ref="A1:P2"/>
    <mergeCell ref="L3:O3"/>
    <mergeCell ref="L4:M4"/>
    <mergeCell ref="N4:O4"/>
    <mergeCell ref="B3:F3"/>
    <mergeCell ref="G3:K3"/>
    <mergeCell ref="B4:C4"/>
    <mergeCell ref="D4:E4"/>
    <mergeCell ref="G4:H4"/>
    <mergeCell ref="I4:J4"/>
    <mergeCell ref="F4:F5"/>
  </mergeCells>
  <pageMargins left="0" right="0" top="0" bottom="0" header="0" footer="0"/>
  <pageSetup fitToWidth="0" fitToHeight="0" orientation="portrait" horizontalDpi="0" verticalDpi="0" copies="0"/>
  <headerFooter alignWithMargins="0"/>
  <ignoredErrors>
    <ignoredError sqref="K9:K10 K12:K13 K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0.79998168889431442"/>
  </sheetPr>
  <dimension ref="A1:P58"/>
  <sheetViews>
    <sheetView zoomScale="85" zoomScaleNormal="85" workbookViewId="0">
      <selection activeCell="G2" sqref="G2:K2"/>
    </sheetView>
  </sheetViews>
  <sheetFormatPr baseColWidth="10" defaultRowHeight="15" x14ac:dyDescent="0.25"/>
  <sheetData>
    <row r="1" spans="1:16" ht="24" thickBot="1" x14ac:dyDescent="0.3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9.5" customHeight="1" thickBot="1" x14ac:dyDescent="0.3">
      <c r="A2" s="2"/>
      <c r="B2" s="152" t="s">
        <v>0</v>
      </c>
      <c r="C2" s="153"/>
      <c r="D2" s="153"/>
      <c r="E2" s="153"/>
      <c r="F2" s="154"/>
      <c r="G2" s="152" t="s">
        <v>1</v>
      </c>
      <c r="H2" s="153"/>
      <c r="I2" s="153"/>
      <c r="J2" s="153"/>
      <c r="K2" s="153"/>
      <c r="L2" s="152" t="s">
        <v>2</v>
      </c>
      <c r="M2" s="153"/>
      <c r="N2" s="153"/>
      <c r="O2" s="153"/>
      <c r="P2" s="154"/>
    </row>
    <row r="3" spans="1:16" x14ac:dyDescent="0.25">
      <c r="A3" s="3"/>
      <c r="B3" s="155" t="s">
        <v>3</v>
      </c>
      <c r="C3" s="148"/>
      <c r="D3" s="148" t="s">
        <v>4</v>
      </c>
      <c r="E3" s="148"/>
      <c r="F3" s="149" t="s">
        <v>5</v>
      </c>
      <c r="G3" s="155" t="s">
        <v>3</v>
      </c>
      <c r="H3" s="148"/>
      <c r="I3" s="148" t="s">
        <v>4</v>
      </c>
      <c r="J3" s="148"/>
      <c r="K3" s="149" t="s">
        <v>5</v>
      </c>
      <c r="L3" s="155" t="s">
        <v>3</v>
      </c>
      <c r="M3" s="148"/>
      <c r="N3" s="148" t="s">
        <v>4</v>
      </c>
      <c r="O3" s="148"/>
      <c r="P3" s="149" t="s">
        <v>5</v>
      </c>
    </row>
    <row r="4" spans="1:16" ht="15.75" thickBot="1" x14ac:dyDescent="0.3">
      <c r="A4" s="3"/>
      <c r="B4" s="4" t="s">
        <v>6</v>
      </c>
      <c r="C4" s="5" t="s">
        <v>7</v>
      </c>
      <c r="D4" s="5" t="s">
        <v>6</v>
      </c>
      <c r="E4" s="5" t="s">
        <v>7</v>
      </c>
      <c r="F4" s="150"/>
      <c r="G4" s="4" t="s">
        <v>6</v>
      </c>
      <c r="H4" s="5" t="s">
        <v>7</v>
      </c>
      <c r="I4" s="5" t="s">
        <v>6</v>
      </c>
      <c r="J4" s="5" t="s">
        <v>7</v>
      </c>
      <c r="K4" s="150"/>
      <c r="L4" s="4" t="s">
        <v>6</v>
      </c>
      <c r="M4" s="5" t="s">
        <v>7</v>
      </c>
      <c r="N4" s="5" t="s">
        <v>6</v>
      </c>
      <c r="O4" s="5" t="s">
        <v>7</v>
      </c>
      <c r="P4" s="150"/>
    </row>
    <row r="5" spans="1:16" x14ac:dyDescent="0.25">
      <c r="A5" s="6" t="s">
        <v>8</v>
      </c>
      <c r="B5" s="7">
        <v>467596</v>
      </c>
      <c r="C5" s="8">
        <v>443078</v>
      </c>
      <c r="D5" s="8">
        <v>243921</v>
      </c>
      <c r="E5" s="8">
        <v>244780</v>
      </c>
      <c r="F5" s="9">
        <f t="shared" ref="F5:F6" si="0">SUM(B5:E5)</f>
        <v>1399375</v>
      </c>
      <c r="G5" s="7">
        <v>423512</v>
      </c>
      <c r="H5" s="8">
        <v>405394</v>
      </c>
      <c r="I5" s="8">
        <v>249494</v>
      </c>
      <c r="J5" s="8">
        <v>241293</v>
      </c>
      <c r="K5" s="9">
        <f t="shared" ref="K5:K16" si="1">SUM(G5:J5)</f>
        <v>1319693</v>
      </c>
      <c r="L5" s="7">
        <f t="shared" ref="L5:M5" si="2">SUM(B5+G5)</f>
        <v>891108</v>
      </c>
      <c r="M5" s="8">
        <f t="shared" si="2"/>
        <v>848472</v>
      </c>
      <c r="N5" s="8">
        <f t="shared" ref="N5" si="3">SUM(D5+I5)</f>
        <v>493415</v>
      </c>
      <c r="O5" s="8">
        <f t="shared" ref="O5" si="4">SUM(E5+J5)</f>
        <v>486073</v>
      </c>
      <c r="P5" s="9">
        <f t="shared" ref="P5" si="5">SUM(F5+K5)</f>
        <v>2719068</v>
      </c>
    </row>
    <row r="6" spans="1:16" x14ac:dyDescent="0.25">
      <c r="A6" s="6" t="s">
        <v>9</v>
      </c>
      <c r="B6" s="7">
        <v>398943</v>
      </c>
      <c r="C6" s="8">
        <v>397353</v>
      </c>
      <c r="D6" s="8">
        <v>195937</v>
      </c>
      <c r="E6" s="8">
        <v>187936</v>
      </c>
      <c r="F6" s="9">
        <f t="shared" si="0"/>
        <v>1180169</v>
      </c>
      <c r="G6" s="7">
        <v>374895</v>
      </c>
      <c r="H6" s="8">
        <v>381247</v>
      </c>
      <c r="I6" s="8">
        <v>199200</v>
      </c>
      <c r="J6" s="8">
        <v>197788</v>
      </c>
      <c r="K6" s="9">
        <f t="shared" si="1"/>
        <v>1153130</v>
      </c>
      <c r="L6" s="7">
        <f t="shared" ref="L6" si="6">SUM(B6+G6)</f>
        <v>773838</v>
      </c>
      <c r="M6" s="8">
        <f t="shared" ref="M6" si="7">SUM(C6+H6)</f>
        <v>778600</v>
      </c>
      <c r="N6" s="8">
        <f t="shared" ref="N6" si="8">SUM(D6+I6)</f>
        <v>395137</v>
      </c>
      <c r="O6" s="8">
        <f t="shared" ref="O6" si="9">SUM(E6+J6)</f>
        <v>385724</v>
      </c>
      <c r="P6" s="9">
        <f t="shared" ref="P6" si="10">SUM(F6+K6)</f>
        <v>2333299</v>
      </c>
    </row>
    <row r="7" spans="1:16" x14ac:dyDescent="0.25">
      <c r="A7" s="6" t="s">
        <v>10</v>
      </c>
      <c r="B7" s="7">
        <v>453406</v>
      </c>
      <c r="C7" s="8">
        <v>452580</v>
      </c>
      <c r="D7" s="8">
        <v>218932</v>
      </c>
      <c r="E7" s="8">
        <v>229335</v>
      </c>
      <c r="F7" s="9">
        <f t="shared" ref="F7:F16" si="11">SUM(B7:E7)</f>
        <v>1354253</v>
      </c>
      <c r="G7" s="7">
        <v>439987</v>
      </c>
      <c r="H7" s="8">
        <v>434697</v>
      </c>
      <c r="I7" s="8">
        <v>215622</v>
      </c>
      <c r="J7" s="8">
        <v>224696</v>
      </c>
      <c r="K7" s="9">
        <f t="shared" si="1"/>
        <v>1315002</v>
      </c>
      <c r="L7" s="7">
        <f t="shared" ref="L7" si="12">SUM(B7+G7)</f>
        <v>893393</v>
      </c>
      <c r="M7" s="8">
        <f t="shared" ref="M7" si="13">SUM(C7+H7)</f>
        <v>887277</v>
      </c>
      <c r="N7" s="8">
        <f t="shared" ref="N7" si="14">SUM(D7+I7)</f>
        <v>434554</v>
      </c>
      <c r="O7" s="8">
        <f t="shared" ref="O7" si="15">SUM(E7+J7)</f>
        <v>454031</v>
      </c>
      <c r="P7" s="9">
        <f t="shared" ref="P7" si="16">SUM(F7+K7)</f>
        <v>2669255</v>
      </c>
    </row>
    <row r="8" spans="1:16" x14ac:dyDescent="0.25">
      <c r="A8" s="6" t="s">
        <v>11</v>
      </c>
      <c r="B8" s="7">
        <v>490519</v>
      </c>
      <c r="C8" s="8">
        <v>501355</v>
      </c>
      <c r="D8" s="8">
        <v>226578</v>
      </c>
      <c r="E8" s="8">
        <v>246797</v>
      </c>
      <c r="F8" s="9">
        <f t="shared" si="11"/>
        <v>1465249</v>
      </c>
      <c r="G8" s="7">
        <v>409474</v>
      </c>
      <c r="H8" s="8">
        <v>415723</v>
      </c>
      <c r="I8" s="8">
        <v>213464</v>
      </c>
      <c r="J8" s="8">
        <v>228210</v>
      </c>
      <c r="K8" s="9">
        <f t="shared" si="1"/>
        <v>1266871</v>
      </c>
      <c r="L8" s="7">
        <f t="shared" ref="L8" si="17">SUM(B8+G8)</f>
        <v>899993</v>
      </c>
      <c r="M8" s="8">
        <f t="shared" ref="M8" si="18">SUM(C8+H8)</f>
        <v>917078</v>
      </c>
      <c r="N8" s="8">
        <f t="shared" ref="N8:N16" si="19">SUM(D8+I8)</f>
        <v>440042</v>
      </c>
      <c r="O8" s="8">
        <f t="shared" ref="O8:O16" si="20">SUM(E8+J8)</f>
        <v>475007</v>
      </c>
      <c r="P8" s="9">
        <f t="shared" ref="P8:P16" si="21">SUM(F8+K8)</f>
        <v>2732120</v>
      </c>
    </row>
    <row r="9" spans="1:16" x14ac:dyDescent="0.25">
      <c r="A9" s="6" t="s">
        <v>12</v>
      </c>
      <c r="B9" s="7">
        <v>519815</v>
      </c>
      <c r="C9" s="8">
        <v>521227</v>
      </c>
      <c r="D9" s="8">
        <v>221505</v>
      </c>
      <c r="E9" s="8">
        <v>232128</v>
      </c>
      <c r="F9" s="9">
        <f t="shared" si="11"/>
        <v>1494675</v>
      </c>
      <c r="G9" s="7">
        <v>449863</v>
      </c>
      <c r="H9" s="8">
        <v>450958</v>
      </c>
      <c r="I9" s="8">
        <v>227427</v>
      </c>
      <c r="J9" s="8">
        <v>229825</v>
      </c>
      <c r="K9" s="9">
        <f t="shared" si="1"/>
        <v>1358073</v>
      </c>
      <c r="L9" s="7">
        <f>SUM(B9,G9)</f>
        <v>969678</v>
      </c>
      <c r="M9" s="8">
        <f>SUM(C9,H9)</f>
        <v>972185</v>
      </c>
      <c r="N9" s="8">
        <f t="shared" si="19"/>
        <v>448932</v>
      </c>
      <c r="O9" s="8">
        <f t="shared" si="20"/>
        <v>461953</v>
      </c>
      <c r="P9" s="9">
        <f t="shared" si="21"/>
        <v>2852748</v>
      </c>
    </row>
    <row r="10" spans="1:16" x14ac:dyDescent="0.25">
      <c r="A10" s="6" t="s">
        <v>13</v>
      </c>
      <c r="B10" s="7">
        <v>515699</v>
      </c>
      <c r="C10" s="8">
        <v>509481</v>
      </c>
      <c r="D10" s="8">
        <v>244139</v>
      </c>
      <c r="E10" s="8">
        <v>237345</v>
      </c>
      <c r="F10" s="9">
        <f t="shared" si="11"/>
        <v>1506664</v>
      </c>
      <c r="G10" s="7">
        <v>403127</v>
      </c>
      <c r="H10" s="8">
        <v>407158</v>
      </c>
      <c r="I10" s="8">
        <v>229768</v>
      </c>
      <c r="J10" s="8">
        <v>230035</v>
      </c>
      <c r="K10" s="9">
        <f t="shared" si="1"/>
        <v>1270088</v>
      </c>
      <c r="L10" s="7">
        <f>SUM(B10,G10)</f>
        <v>918826</v>
      </c>
      <c r="M10" s="8">
        <f>SUM(C10,H10)</f>
        <v>916639</v>
      </c>
      <c r="N10" s="8">
        <f t="shared" si="19"/>
        <v>473907</v>
      </c>
      <c r="O10" s="8">
        <f t="shared" si="20"/>
        <v>467380</v>
      </c>
      <c r="P10" s="9">
        <f t="shared" si="21"/>
        <v>2776752</v>
      </c>
    </row>
    <row r="11" spans="1:16" x14ac:dyDescent="0.25">
      <c r="A11" s="6" t="s">
        <v>14</v>
      </c>
      <c r="B11" s="7">
        <v>586780</v>
      </c>
      <c r="C11" s="8">
        <v>602766</v>
      </c>
      <c r="D11" s="8">
        <v>282591</v>
      </c>
      <c r="E11" s="8">
        <v>309663</v>
      </c>
      <c r="F11" s="9">
        <f t="shared" si="11"/>
        <v>1781800</v>
      </c>
      <c r="G11" s="7">
        <v>458325</v>
      </c>
      <c r="H11" s="8">
        <v>468094</v>
      </c>
      <c r="I11" s="8">
        <v>267889</v>
      </c>
      <c r="J11" s="8">
        <v>279695</v>
      </c>
      <c r="K11" s="9">
        <f t="shared" si="1"/>
        <v>1474003</v>
      </c>
      <c r="L11" s="8">
        <f t="shared" ref="L11:M13" si="22">SUM(B11+G11)</f>
        <v>1045105</v>
      </c>
      <c r="M11" s="8">
        <f t="shared" si="22"/>
        <v>1070860</v>
      </c>
      <c r="N11" s="8">
        <f t="shared" si="19"/>
        <v>550480</v>
      </c>
      <c r="O11" s="8">
        <f t="shared" si="20"/>
        <v>589358</v>
      </c>
      <c r="P11" s="9">
        <f t="shared" si="21"/>
        <v>3255803</v>
      </c>
    </row>
    <row r="12" spans="1:16" x14ac:dyDescent="0.25">
      <c r="A12" s="6" t="s">
        <v>15</v>
      </c>
      <c r="B12" s="7">
        <v>564091</v>
      </c>
      <c r="C12" s="8">
        <v>548969</v>
      </c>
      <c r="D12" s="8">
        <v>280767</v>
      </c>
      <c r="E12" s="8">
        <v>272316</v>
      </c>
      <c r="F12" s="9">
        <f t="shared" si="11"/>
        <v>1666143</v>
      </c>
      <c r="G12" s="7">
        <v>480889</v>
      </c>
      <c r="H12" s="8">
        <v>469387</v>
      </c>
      <c r="I12" s="8">
        <v>269709</v>
      </c>
      <c r="J12" s="8">
        <v>262646</v>
      </c>
      <c r="K12" s="9">
        <f t="shared" si="1"/>
        <v>1482631</v>
      </c>
      <c r="L12" s="8">
        <f t="shared" si="22"/>
        <v>1044980</v>
      </c>
      <c r="M12" s="8">
        <f t="shared" si="22"/>
        <v>1018356</v>
      </c>
      <c r="N12" s="8">
        <f t="shared" si="19"/>
        <v>550476</v>
      </c>
      <c r="O12" s="8">
        <f t="shared" si="20"/>
        <v>534962</v>
      </c>
      <c r="P12" s="9">
        <f t="shared" si="21"/>
        <v>3148774</v>
      </c>
    </row>
    <row r="13" spans="1:16" x14ac:dyDescent="0.25">
      <c r="A13" s="6" t="s">
        <v>16</v>
      </c>
      <c r="B13" s="7">
        <v>478480</v>
      </c>
      <c r="C13" s="8">
        <v>470857</v>
      </c>
      <c r="D13" s="8">
        <v>221249</v>
      </c>
      <c r="E13" s="8">
        <v>228314</v>
      </c>
      <c r="F13" s="9">
        <f t="shared" si="11"/>
        <v>1398900</v>
      </c>
      <c r="G13" s="7">
        <v>420892</v>
      </c>
      <c r="H13" s="8">
        <v>422321</v>
      </c>
      <c r="I13" s="8">
        <v>218743</v>
      </c>
      <c r="J13" s="8">
        <v>222287</v>
      </c>
      <c r="K13" s="9">
        <f t="shared" si="1"/>
        <v>1284243</v>
      </c>
      <c r="L13" s="8">
        <f t="shared" si="22"/>
        <v>899372</v>
      </c>
      <c r="M13" s="8">
        <f t="shared" si="22"/>
        <v>893178</v>
      </c>
      <c r="N13" s="8">
        <f t="shared" si="19"/>
        <v>439992</v>
      </c>
      <c r="O13" s="8">
        <f t="shared" si="20"/>
        <v>450601</v>
      </c>
      <c r="P13" s="9">
        <f t="shared" si="21"/>
        <v>2683143</v>
      </c>
    </row>
    <row r="14" spans="1:16" x14ac:dyDescent="0.25">
      <c r="A14" s="6" t="s">
        <v>17</v>
      </c>
      <c r="B14" s="7">
        <v>519600</v>
      </c>
      <c r="C14" s="8">
        <v>535998</v>
      </c>
      <c r="D14" s="8">
        <v>244040</v>
      </c>
      <c r="E14" s="8">
        <v>225204</v>
      </c>
      <c r="F14" s="9">
        <f t="shared" si="11"/>
        <v>1524842</v>
      </c>
      <c r="G14" s="7">
        <v>468277</v>
      </c>
      <c r="H14" s="8">
        <v>483450</v>
      </c>
      <c r="I14" s="8">
        <v>239931</v>
      </c>
      <c r="J14" s="8">
        <v>229870</v>
      </c>
      <c r="K14" s="9">
        <f t="shared" si="1"/>
        <v>1421528</v>
      </c>
      <c r="L14" s="8">
        <f t="shared" ref="L14" si="23">SUM(B14+G14)</f>
        <v>987877</v>
      </c>
      <c r="M14" s="8">
        <f t="shared" ref="M14" si="24">SUM(C14+H14)</f>
        <v>1019448</v>
      </c>
      <c r="N14" s="8">
        <f t="shared" si="19"/>
        <v>483971</v>
      </c>
      <c r="O14" s="8">
        <f t="shared" si="20"/>
        <v>455074</v>
      </c>
      <c r="P14" s="9">
        <f t="shared" si="21"/>
        <v>2946370</v>
      </c>
    </row>
    <row r="15" spans="1:16" x14ac:dyDescent="0.25">
      <c r="A15" s="6" t="s">
        <v>18</v>
      </c>
      <c r="B15" s="7">
        <v>540907</v>
      </c>
      <c r="C15" s="8">
        <v>544386</v>
      </c>
      <c r="D15" s="8">
        <v>240616</v>
      </c>
      <c r="E15" s="8">
        <v>229685</v>
      </c>
      <c r="F15" s="9">
        <f t="shared" si="11"/>
        <v>1555594</v>
      </c>
      <c r="G15" s="7">
        <v>463735</v>
      </c>
      <c r="H15" s="8">
        <v>469585</v>
      </c>
      <c r="I15" s="8">
        <v>244103</v>
      </c>
      <c r="J15" s="8">
        <v>234014</v>
      </c>
      <c r="K15" s="9">
        <f t="shared" si="1"/>
        <v>1411437</v>
      </c>
      <c r="L15" s="8">
        <f t="shared" ref="L15" si="25">SUM(B15+G15)</f>
        <v>1004642</v>
      </c>
      <c r="M15" s="8">
        <f t="shared" ref="M15" si="26">SUM(C15+H15)</f>
        <v>1013971</v>
      </c>
      <c r="N15" s="8">
        <f t="shared" si="19"/>
        <v>484719</v>
      </c>
      <c r="O15" s="8">
        <f t="shared" si="20"/>
        <v>463699</v>
      </c>
      <c r="P15" s="9">
        <f t="shared" si="21"/>
        <v>2967031</v>
      </c>
    </row>
    <row r="16" spans="1:16" x14ac:dyDescent="0.25">
      <c r="A16" s="6" t="s">
        <v>19</v>
      </c>
      <c r="B16" s="7">
        <v>567722</v>
      </c>
      <c r="C16" s="8">
        <v>603450</v>
      </c>
      <c r="D16" s="8">
        <v>281664</v>
      </c>
      <c r="E16" s="8">
        <v>272813</v>
      </c>
      <c r="F16" s="9">
        <f t="shared" si="11"/>
        <v>1725649</v>
      </c>
      <c r="G16" s="7">
        <v>438431</v>
      </c>
      <c r="H16" s="8">
        <v>478988</v>
      </c>
      <c r="I16" s="8">
        <v>269645</v>
      </c>
      <c r="J16" s="8">
        <v>258663</v>
      </c>
      <c r="K16" s="9">
        <f t="shared" si="1"/>
        <v>1445727</v>
      </c>
      <c r="L16" s="8">
        <f t="shared" ref="L16" si="27">SUM(B16+G16)</f>
        <v>1006153</v>
      </c>
      <c r="M16" s="8">
        <f t="shared" ref="M16" si="28">SUM(C16+H16)</f>
        <v>1082438</v>
      </c>
      <c r="N16" s="8">
        <f t="shared" si="19"/>
        <v>551309</v>
      </c>
      <c r="O16" s="8">
        <f t="shared" si="20"/>
        <v>531476</v>
      </c>
      <c r="P16" s="9">
        <f t="shared" si="21"/>
        <v>3171376</v>
      </c>
    </row>
    <row r="17" spans="1:16" ht="15.75" thickBot="1" x14ac:dyDescent="0.3">
      <c r="A17" s="10" t="s">
        <v>5</v>
      </c>
      <c r="B17" s="11">
        <f>SUM(B5:B16)</f>
        <v>6103558</v>
      </c>
      <c r="C17" s="12">
        <f t="shared" ref="C17:O17" si="29">SUM(C5:C16)</f>
        <v>6131500</v>
      </c>
      <c r="D17" s="12">
        <f t="shared" si="29"/>
        <v>2901939</v>
      </c>
      <c r="E17" s="12">
        <f t="shared" si="29"/>
        <v>2916316</v>
      </c>
      <c r="F17" s="13">
        <f t="shared" si="29"/>
        <v>18053313</v>
      </c>
      <c r="G17" s="11">
        <f t="shared" si="29"/>
        <v>5231407</v>
      </c>
      <c r="H17" s="12">
        <f t="shared" si="29"/>
        <v>5287002</v>
      </c>
      <c r="I17" s="12">
        <f t="shared" si="29"/>
        <v>2844995</v>
      </c>
      <c r="J17" s="12">
        <f t="shared" si="29"/>
        <v>2839022</v>
      </c>
      <c r="K17" s="13">
        <f t="shared" si="29"/>
        <v>16202426</v>
      </c>
      <c r="L17" s="11">
        <f t="shared" si="29"/>
        <v>11334965</v>
      </c>
      <c r="M17" s="12">
        <f t="shared" si="29"/>
        <v>11418502</v>
      </c>
      <c r="N17" s="12">
        <f t="shared" si="29"/>
        <v>5746934</v>
      </c>
      <c r="O17" s="12">
        <f t="shared" si="29"/>
        <v>5755338</v>
      </c>
      <c r="P17" s="13">
        <f>SUM(P5:P16)</f>
        <v>34255739</v>
      </c>
    </row>
    <row r="18" spans="1:16" ht="15.75" thickTop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6" ht="15" customHeight="1" x14ac:dyDescent="0.25">
      <c r="A19" s="14"/>
    </row>
    <row r="20" spans="1:16" x14ac:dyDescent="0.25">
      <c r="A20" s="14"/>
    </row>
    <row r="21" spans="1:16" x14ac:dyDescent="0.25">
      <c r="N21" s="1"/>
      <c r="O21" s="1"/>
    </row>
    <row r="31" spans="1:16" ht="15.75" thickBot="1" x14ac:dyDescent="0.3"/>
    <row r="32" spans="1:16" x14ac:dyDescent="0.25">
      <c r="A32" s="2"/>
      <c r="B32" s="148" t="s">
        <v>3</v>
      </c>
      <c r="C32" s="148"/>
      <c r="D32" s="148" t="s">
        <v>4</v>
      </c>
      <c r="E32" s="148"/>
      <c r="F32" s="149" t="s">
        <v>5</v>
      </c>
    </row>
    <row r="33" spans="1:6" ht="15.75" thickBot="1" x14ac:dyDescent="0.3">
      <c r="A33" s="3"/>
      <c r="B33" s="5" t="s">
        <v>6</v>
      </c>
      <c r="C33" s="5" t="s">
        <v>7</v>
      </c>
      <c r="D33" s="5" t="s">
        <v>6</v>
      </c>
      <c r="E33" s="5" t="s">
        <v>7</v>
      </c>
      <c r="F33" s="150"/>
    </row>
    <row r="34" spans="1:6" x14ac:dyDescent="0.25">
      <c r="A34" s="6" t="s">
        <v>8</v>
      </c>
      <c r="B34" s="49">
        <f t="shared" ref="B34:E35" si="30">SUM(L5)</f>
        <v>891108</v>
      </c>
      <c r="C34" s="50">
        <f t="shared" si="30"/>
        <v>848472</v>
      </c>
      <c r="D34" s="50">
        <f t="shared" si="30"/>
        <v>493415</v>
      </c>
      <c r="E34" s="50">
        <f t="shared" si="30"/>
        <v>486073</v>
      </c>
      <c r="F34" s="9">
        <f t="shared" ref="F34" si="31">SUM(B34:E34)</f>
        <v>2719068</v>
      </c>
    </row>
    <row r="35" spans="1:6" x14ac:dyDescent="0.25">
      <c r="A35" s="6" t="s">
        <v>9</v>
      </c>
      <c r="B35" s="7">
        <f t="shared" si="30"/>
        <v>773838</v>
      </c>
      <c r="C35" s="8">
        <f t="shared" si="30"/>
        <v>778600</v>
      </c>
      <c r="D35" s="8">
        <f t="shared" si="30"/>
        <v>395137</v>
      </c>
      <c r="E35" s="8">
        <f t="shared" si="30"/>
        <v>385724</v>
      </c>
      <c r="F35" s="9">
        <f t="shared" ref="F35" si="32">SUM(B35:E35)</f>
        <v>2333299</v>
      </c>
    </row>
    <row r="36" spans="1:6" x14ac:dyDescent="0.25">
      <c r="A36" s="6" t="s">
        <v>10</v>
      </c>
      <c r="B36" s="7">
        <f t="shared" ref="B36" si="33">SUM(L7)</f>
        <v>893393</v>
      </c>
      <c r="C36" s="8">
        <f t="shared" ref="C36" si="34">SUM(M7)</f>
        <v>887277</v>
      </c>
      <c r="D36" s="8">
        <f t="shared" ref="D36" si="35">SUM(N7)</f>
        <v>434554</v>
      </c>
      <c r="E36" s="8">
        <f t="shared" ref="E36" si="36">SUM(O7)</f>
        <v>454031</v>
      </c>
      <c r="F36" s="9">
        <f t="shared" ref="F36" si="37">SUM(B36:E36)</f>
        <v>2669255</v>
      </c>
    </row>
    <row r="37" spans="1:6" x14ac:dyDescent="0.25">
      <c r="A37" s="6" t="s">
        <v>11</v>
      </c>
      <c r="B37" s="7">
        <f t="shared" ref="B37" si="38">SUM(L8)</f>
        <v>899993</v>
      </c>
      <c r="C37" s="8">
        <f t="shared" ref="C37" si="39">SUM(M8)</f>
        <v>917078</v>
      </c>
      <c r="D37" s="8">
        <f t="shared" ref="D37" si="40">SUM(N8)</f>
        <v>440042</v>
      </c>
      <c r="E37" s="8">
        <f t="shared" ref="E37" si="41">SUM(O8)</f>
        <v>475007</v>
      </c>
      <c r="F37" s="9">
        <f t="shared" ref="F37" si="42">SUM(B37:E37)</f>
        <v>2732120</v>
      </c>
    </row>
    <row r="38" spans="1:6" x14ac:dyDescent="0.25">
      <c r="A38" s="6" t="s">
        <v>12</v>
      </c>
      <c r="B38" s="7">
        <f t="shared" ref="B38" si="43">SUM(L9)</f>
        <v>969678</v>
      </c>
      <c r="C38" s="8">
        <f t="shared" ref="C38" si="44">SUM(M9)</f>
        <v>972185</v>
      </c>
      <c r="D38" s="8">
        <f t="shared" ref="D38" si="45">SUM(N9)</f>
        <v>448932</v>
      </c>
      <c r="E38" s="8">
        <f t="shared" ref="E38" si="46">SUM(O9)</f>
        <v>461953</v>
      </c>
      <c r="F38" s="9">
        <f t="shared" ref="F38" si="47">SUM(B38:E38)</f>
        <v>2852748</v>
      </c>
    </row>
    <row r="39" spans="1:6" x14ac:dyDescent="0.25">
      <c r="A39" s="6" t="s">
        <v>13</v>
      </c>
      <c r="B39" s="7">
        <v>918826</v>
      </c>
      <c r="C39" s="8">
        <v>916639</v>
      </c>
      <c r="D39" s="8">
        <v>473907</v>
      </c>
      <c r="E39" s="8">
        <v>467380</v>
      </c>
      <c r="F39" s="9">
        <v>2776752</v>
      </c>
    </row>
    <row r="40" spans="1:6" x14ac:dyDescent="0.25">
      <c r="A40" s="6" t="s">
        <v>14</v>
      </c>
      <c r="B40" s="7">
        <v>1045105</v>
      </c>
      <c r="C40" s="8">
        <v>1070860</v>
      </c>
      <c r="D40" s="8">
        <v>550480</v>
      </c>
      <c r="E40" s="8">
        <v>589358</v>
      </c>
      <c r="F40" s="9">
        <v>3255803</v>
      </c>
    </row>
    <row r="41" spans="1:6" x14ac:dyDescent="0.25">
      <c r="A41" s="6" t="s">
        <v>15</v>
      </c>
      <c r="B41" s="7">
        <v>1044980</v>
      </c>
      <c r="C41" s="8">
        <v>1018356</v>
      </c>
      <c r="D41" s="8">
        <v>550476</v>
      </c>
      <c r="E41" s="8">
        <v>534962</v>
      </c>
      <c r="F41" s="9">
        <v>3148774</v>
      </c>
    </row>
    <row r="42" spans="1:6" x14ac:dyDescent="0.25">
      <c r="A42" s="6" t="s">
        <v>16</v>
      </c>
      <c r="B42" s="7">
        <v>899372</v>
      </c>
      <c r="C42" s="8">
        <v>893178</v>
      </c>
      <c r="D42" s="8">
        <v>439992</v>
      </c>
      <c r="E42" s="8">
        <v>450601</v>
      </c>
      <c r="F42" s="9">
        <v>2683143</v>
      </c>
    </row>
    <row r="43" spans="1:6" x14ac:dyDescent="0.25">
      <c r="A43" s="6" t="s">
        <v>17</v>
      </c>
      <c r="B43" s="7">
        <v>987877</v>
      </c>
      <c r="C43" s="8">
        <v>1019448</v>
      </c>
      <c r="D43" s="8">
        <v>483971</v>
      </c>
      <c r="E43" s="8">
        <v>455074</v>
      </c>
      <c r="F43" s="9">
        <v>2946370</v>
      </c>
    </row>
    <row r="44" spans="1:6" x14ac:dyDescent="0.25">
      <c r="A44" s="6" t="s">
        <v>18</v>
      </c>
      <c r="B44" s="7">
        <v>1004642</v>
      </c>
      <c r="C44" s="8">
        <v>1013971</v>
      </c>
      <c r="D44" s="8">
        <v>484719</v>
      </c>
      <c r="E44" s="8">
        <v>463699</v>
      </c>
      <c r="F44" s="9">
        <v>2967031</v>
      </c>
    </row>
    <row r="45" spans="1:6" x14ac:dyDescent="0.25">
      <c r="A45" s="6" t="s">
        <v>19</v>
      </c>
      <c r="B45" s="7">
        <v>1006153</v>
      </c>
      <c r="C45" s="8">
        <v>1082438</v>
      </c>
      <c r="D45" s="8">
        <v>551309</v>
      </c>
      <c r="E45" s="8">
        <v>531476</v>
      </c>
      <c r="F45" s="9">
        <v>3171376</v>
      </c>
    </row>
    <row r="46" spans="1:6" ht="15.75" thickBot="1" x14ac:dyDescent="0.3">
      <c r="A46" s="40" t="s">
        <v>5</v>
      </c>
      <c r="B46" s="11">
        <f>SUM(B34:B45)</f>
        <v>11334965</v>
      </c>
      <c r="C46" s="12">
        <f t="shared" ref="C46:F46" si="48">SUM(C34:C45)</f>
        <v>11418502</v>
      </c>
      <c r="D46" s="12">
        <f t="shared" si="48"/>
        <v>5746934</v>
      </c>
      <c r="E46" s="12">
        <f t="shared" si="48"/>
        <v>5755338</v>
      </c>
      <c r="F46" s="13">
        <f t="shared" si="48"/>
        <v>34255739</v>
      </c>
    </row>
    <row r="58" spans="7:8" x14ac:dyDescent="0.25">
      <c r="G58" s="1"/>
      <c r="H58" s="1"/>
    </row>
  </sheetData>
  <mergeCells count="16">
    <mergeCell ref="B32:C32"/>
    <mergeCell ref="D32:E32"/>
    <mergeCell ref="F32:F33"/>
    <mergeCell ref="I3:J3"/>
    <mergeCell ref="A1:P1"/>
    <mergeCell ref="N3:O3"/>
    <mergeCell ref="B2:F2"/>
    <mergeCell ref="G2:K2"/>
    <mergeCell ref="B3:C3"/>
    <mergeCell ref="D3:E3"/>
    <mergeCell ref="F3:F4"/>
    <mergeCell ref="G3:H3"/>
    <mergeCell ref="K3:K4"/>
    <mergeCell ref="L2:P2"/>
    <mergeCell ref="L3:M3"/>
    <mergeCell ref="P3:P4"/>
  </mergeCells>
  <pageMargins left="0.7" right="0.7" top="0.75" bottom="0.75" header="0.3" footer="0.3"/>
  <pageSetup orientation="portrait" r:id="rId1"/>
  <ignoredErrors>
    <ignoredError sqref="N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X29"/>
  <sheetViews>
    <sheetView zoomScaleNormal="115" workbookViewId="0">
      <selection activeCell="E1" sqref="E1:G1"/>
    </sheetView>
  </sheetViews>
  <sheetFormatPr baseColWidth="10" defaultRowHeight="12.75" x14ac:dyDescent="0.2"/>
  <cols>
    <col min="1" max="1" width="8.42578125" style="62" customWidth="1"/>
    <col min="2" max="2" width="11.28515625" style="62" customWidth="1"/>
    <col min="3" max="3" width="8" style="62" customWidth="1"/>
    <col min="4" max="4" width="11" style="62" bestFit="1" customWidth="1"/>
    <col min="5" max="5" width="10.85546875" style="62" bestFit="1" customWidth="1"/>
    <col min="6" max="6" width="9.28515625" style="62" bestFit="1" customWidth="1"/>
    <col min="7" max="7" width="9.85546875" style="62" bestFit="1" customWidth="1"/>
    <col min="8" max="10" width="7.85546875" style="62" customWidth="1"/>
    <col min="11" max="256" width="11.42578125" style="62"/>
    <col min="257" max="257" width="10.7109375" style="62" customWidth="1"/>
    <col min="258" max="258" width="9" style="62" bestFit="1" customWidth="1"/>
    <col min="259" max="259" width="8" style="62" customWidth="1"/>
    <col min="260" max="260" width="11" style="62" bestFit="1" customWidth="1"/>
    <col min="261" max="261" width="10.85546875" style="62" bestFit="1" customWidth="1"/>
    <col min="262" max="262" width="9.28515625" style="62" bestFit="1" customWidth="1"/>
    <col min="263" max="263" width="9.85546875" style="62" bestFit="1" customWidth="1"/>
    <col min="264" max="266" width="7.85546875" style="62" customWidth="1"/>
    <col min="267" max="512" width="11.42578125" style="62"/>
    <col min="513" max="513" width="10.7109375" style="62" customWidth="1"/>
    <col min="514" max="514" width="9" style="62" bestFit="1" customWidth="1"/>
    <col min="515" max="515" width="8" style="62" customWidth="1"/>
    <col min="516" max="516" width="11" style="62" bestFit="1" customWidth="1"/>
    <col min="517" max="517" width="10.85546875" style="62" bestFit="1" customWidth="1"/>
    <col min="518" max="518" width="9.28515625" style="62" bestFit="1" customWidth="1"/>
    <col min="519" max="519" width="9.85546875" style="62" bestFit="1" customWidth="1"/>
    <col min="520" max="522" width="7.85546875" style="62" customWidth="1"/>
    <col min="523" max="768" width="11.42578125" style="62"/>
    <col min="769" max="769" width="10.7109375" style="62" customWidth="1"/>
    <col min="770" max="770" width="9" style="62" bestFit="1" customWidth="1"/>
    <col min="771" max="771" width="8" style="62" customWidth="1"/>
    <col min="772" max="772" width="11" style="62" bestFit="1" customWidth="1"/>
    <col min="773" max="773" width="10.85546875" style="62" bestFit="1" customWidth="1"/>
    <col min="774" max="774" width="9.28515625" style="62" bestFit="1" customWidth="1"/>
    <col min="775" max="775" width="9.85546875" style="62" bestFit="1" customWidth="1"/>
    <col min="776" max="778" width="7.85546875" style="62" customWidth="1"/>
    <col min="779" max="1024" width="11.42578125" style="62"/>
    <col min="1025" max="1025" width="10.7109375" style="62" customWidth="1"/>
    <col min="1026" max="1026" width="9" style="62" bestFit="1" customWidth="1"/>
    <col min="1027" max="1027" width="8" style="62" customWidth="1"/>
    <col min="1028" max="1028" width="11" style="62" bestFit="1" customWidth="1"/>
    <col min="1029" max="1029" width="10.85546875" style="62" bestFit="1" customWidth="1"/>
    <col min="1030" max="1030" width="9.28515625" style="62" bestFit="1" customWidth="1"/>
    <col min="1031" max="1031" width="9.85546875" style="62" bestFit="1" customWidth="1"/>
    <col min="1032" max="1034" width="7.85546875" style="62" customWidth="1"/>
    <col min="1035" max="1280" width="11.42578125" style="62"/>
    <col min="1281" max="1281" width="10.7109375" style="62" customWidth="1"/>
    <col min="1282" max="1282" width="9" style="62" bestFit="1" customWidth="1"/>
    <col min="1283" max="1283" width="8" style="62" customWidth="1"/>
    <col min="1284" max="1284" width="11" style="62" bestFit="1" customWidth="1"/>
    <col min="1285" max="1285" width="10.85546875" style="62" bestFit="1" customWidth="1"/>
    <col min="1286" max="1286" width="9.28515625" style="62" bestFit="1" customWidth="1"/>
    <col min="1287" max="1287" width="9.85546875" style="62" bestFit="1" customWidth="1"/>
    <col min="1288" max="1290" width="7.85546875" style="62" customWidth="1"/>
    <col min="1291" max="1536" width="11.42578125" style="62"/>
    <col min="1537" max="1537" width="10.7109375" style="62" customWidth="1"/>
    <col min="1538" max="1538" width="9" style="62" bestFit="1" customWidth="1"/>
    <col min="1539" max="1539" width="8" style="62" customWidth="1"/>
    <col min="1540" max="1540" width="11" style="62" bestFit="1" customWidth="1"/>
    <col min="1541" max="1541" width="10.85546875" style="62" bestFit="1" customWidth="1"/>
    <col min="1542" max="1542" width="9.28515625" style="62" bestFit="1" customWidth="1"/>
    <col min="1543" max="1543" width="9.85546875" style="62" bestFit="1" customWidth="1"/>
    <col min="1544" max="1546" width="7.85546875" style="62" customWidth="1"/>
    <col min="1547" max="1792" width="11.42578125" style="62"/>
    <col min="1793" max="1793" width="10.7109375" style="62" customWidth="1"/>
    <col min="1794" max="1794" width="9" style="62" bestFit="1" customWidth="1"/>
    <col min="1795" max="1795" width="8" style="62" customWidth="1"/>
    <col min="1796" max="1796" width="11" style="62" bestFit="1" customWidth="1"/>
    <col min="1797" max="1797" width="10.85546875" style="62" bestFit="1" customWidth="1"/>
    <col min="1798" max="1798" width="9.28515625" style="62" bestFit="1" customWidth="1"/>
    <col min="1799" max="1799" width="9.85546875" style="62" bestFit="1" customWidth="1"/>
    <col min="1800" max="1802" width="7.85546875" style="62" customWidth="1"/>
    <col min="1803" max="2048" width="11.42578125" style="62"/>
    <col min="2049" max="2049" width="10.7109375" style="62" customWidth="1"/>
    <col min="2050" max="2050" width="9" style="62" bestFit="1" customWidth="1"/>
    <col min="2051" max="2051" width="8" style="62" customWidth="1"/>
    <col min="2052" max="2052" width="11" style="62" bestFit="1" customWidth="1"/>
    <col min="2053" max="2053" width="10.85546875" style="62" bestFit="1" customWidth="1"/>
    <col min="2054" max="2054" width="9.28515625" style="62" bestFit="1" customWidth="1"/>
    <col min="2055" max="2055" width="9.85546875" style="62" bestFit="1" customWidth="1"/>
    <col min="2056" max="2058" width="7.85546875" style="62" customWidth="1"/>
    <col min="2059" max="2304" width="11.42578125" style="62"/>
    <col min="2305" max="2305" width="10.7109375" style="62" customWidth="1"/>
    <col min="2306" max="2306" width="9" style="62" bestFit="1" customWidth="1"/>
    <col min="2307" max="2307" width="8" style="62" customWidth="1"/>
    <col min="2308" max="2308" width="11" style="62" bestFit="1" customWidth="1"/>
    <col min="2309" max="2309" width="10.85546875" style="62" bestFit="1" customWidth="1"/>
    <col min="2310" max="2310" width="9.28515625" style="62" bestFit="1" customWidth="1"/>
    <col min="2311" max="2311" width="9.85546875" style="62" bestFit="1" customWidth="1"/>
    <col min="2312" max="2314" width="7.85546875" style="62" customWidth="1"/>
    <col min="2315" max="2560" width="11.42578125" style="62"/>
    <col min="2561" max="2561" width="10.7109375" style="62" customWidth="1"/>
    <col min="2562" max="2562" width="9" style="62" bestFit="1" customWidth="1"/>
    <col min="2563" max="2563" width="8" style="62" customWidth="1"/>
    <col min="2564" max="2564" width="11" style="62" bestFit="1" customWidth="1"/>
    <col min="2565" max="2565" width="10.85546875" style="62" bestFit="1" customWidth="1"/>
    <col min="2566" max="2566" width="9.28515625" style="62" bestFit="1" customWidth="1"/>
    <col min="2567" max="2567" width="9.85546875" style="62" bestFit="1" customWidth="1"/>
    <col min="2568" max="2570" width="7.85546875" style="62" customWidth="1"/>
    <col min="2571" max="2816" width="11.42578125" style="62"/>
    <col min="2817" max="2817" width="10.7109375" style="62" customWidth="1"/>
    <col min="2818" max="2818" width="9" style="62" bestFit="1" customWidth="1"/>
    <col min="2819" max="2819" width="8" style="62" customWidth="1"/>
    <col min="2820" max="2820" width="11" style="62" bestFit="1" customWidth="1"/>
    <col min="2821" max="2821" width="10.85546875" style="62" bestFit="1" customWidth="1"/>
    <col min="2822" max="2822" width="9.28515625" style="62" bestFit="1" customWidth="1"/>
    <col min="2823" max="2823" width="9.85546875" style="62" bestFit="1" customWidth="1"/>
    <col min="2824" max="2826" width="7.85546875" style="62" customWidth="1"/>
    <col min="2827" max="3072" width="11.42578125" style="62"/>
    <col min="3073" max="3073" width="10.7109375" style="62" customWidth="1"/>
    <col min="3074" max="3074" width="9" style="62" bestFit="1" customWidth="1"/>
    <col min="3075" max="3075" width="8" style="62" customWidth="1"/>
    <col min="3076" max="3076" width="11" style="62" bestFit="1" customWidth="1"/>
    <col min="3077" max="3077" width="10.85546875" style="62" bestFit="1" customWidth="1"/>
    <col min="3078" max="3078" width="9.28515625" style="62" bestFit="1" customWidth="1"/>
    <col min="3079" max="3079" width="9.85546875" style="62" bestFit="1" customWidth="1"/>
    <col min="3080" max="3082" width="7.85546875" style="62" customWidth="1"/>
    <col min="3083" max="3328" width="11.42578125" style="62"/>
    <col min="3329" max="3329" width="10.7109375" style="62" customWidth="1"/>
    <col min="3330" max="3330" width="9" style="62" bestFit="1" customWidth="1"/>
    <col min="3331" max="3331" width="8" style="62" customWidth="1"/>
    <col min="3332" max="3332" width="11" style="62" bestFit="1" customWidth="1"/>
    <col min="3333" max="3333" width="10.85546875" style="62" bestFit="1" customWidth="1"/>
    <col min="3334" max="3334" width="9.28515625" style="62" bestFit="1" customWidth="1"/>
    <col min="3335" max="3335" width="9.85546875" style="62" bestFit="1" customWidth="1"/>
    <col min="3336" max="3338" width="7.85546875" style="62" customWidth="1"/>
    <col min="3339" max="3584" width="11.42578125" style="62"/>
    <col min="3585" max="3585" width="10.7109375" style="62" customWidth="1"/>
    <col min="3586" max="3586" width="9" style="62" bestFit="1" customWidth="1"/>
    <col min="3587" max="3587" width="8" style="62" customWidth="1"/>
    <col min="3588" max="3588" width="11" style="62" bestFit="1" customWidth="1"/>
    <col min="3589" max="3589" width="10.85546875" style="62" bestFit="1" customWidth="1"/>
    <col min="3590" max="3590" width="9.28515625" style="62" bestFit="1" customWidth="1"/>
    <col min="3591" max="3591" width="9.85546875" style="62" bestFit="1" customWidth="1"/>
    <col min="3592" max="3594" width="7.85546875" style="62" customWidth="1"/>
    <col min="3595" max="3840" width="11.42578125" style="62"/>
    <col min="3841" max="3841" width="10.7109375" style="62" customWidth="1"/>
    <col min="3842" max="3842" width="9" style="62" bestFit="1" customWidth="1"/>
    <col min="3843" max="3843" width="8" style="62" customWidth="1"/>
    <col min="3844" max="3844" width="11" style="62" bestFit="1" customWidth="1"/>
    <col min="3845" max="3845" width="10.85546875" style="62" bestFit="1" customWidth="1"/>
    <col min="3846" max="3846" width="9.28515625" style="62" bestFit="1" customWidth="1"/>
    <col min="3847" max="3847" width="9.85546875" style="62" bestFit="1" customWidth="1"/>
    <col min="3848" max="3850" width="7.85546875" style="62" customWidth="1"/>
    <col min="3851" max="4096" width="11.42578125" style="62"/>
    <col min="4097" max="4097" width="10.7109375" style="62" customWidth="1"/>
    <col min="4098" max="4098" width="9" style="62" bestFit="1" customWidth="1"/>
    <col min="4099" max="4099" width="8" style="62" customWidth="1"/>
    <col min="4100" max="4100" width="11" style="62" bestFit="1" customWidth="1"/>
    <col min="4101" max="4101" width="10.85546875" style="62" bestFit="1" customWidth="1"/>
    <col min="4102" max="4102" width="9.28515625" style="62" bestFit="1" customWidth="1"/>
    <col min="4103" max="4103" width="9.85546875" style="62" bestFit="1" customWidth="1"/>
    <col min="4104" max="4106" width="7.85546875" style="62" customWidth="1"/>
    <col min="4107" max="4352" width="11.42578125" style="62"/>
    <col min="4353" max="4353" width="10.7109375" style="62" customWidth="1"/>
    <col min="4354" max="4354" width="9" style="62" bestFit="1" customWidth="1"/>
    <col min="4355" max="4355" width="8" style="62" customWidth="1"/>
    <col min="4356" max="4356" width="11" style="62" bestFit="1" customWidth="1"/>
    <col min="4357" max="4357" width="10.85546875" style="62" bestFit="1" customWidth="1"/>
    <col min="4358" max="4358" width="9.28515625" style="62" bestFit="1" customWidth="1"/>
    <col min="4359" max="4359" width="9.85546875" style="62" bestFit="1" customWidth="1"/>
    <col min="4360" max="4362" width="7.85546875" style="62" customWidth="1"/>
    <col min="4363" max="4608" width="11.42578125" style="62"/>
    <col min="4609" max="4609" width="10.7109375" style="62" customWidth="1"/>
    <col min="4610" max="4610" width="9" style="62" bestFit="1" customWidth="1"/>
    <col min="4611" max="4611" width="8" style="62" customWidth="1"/>
    <col min="4612" max="4612" width="11" style="62" bestFit="1" customWidth="1"/>
    <col min="4613" max="4613" width="10.85546875" style="62" bestFit="1" customWidth="1"/>
    <col min="4614" max="4614" width="9.28515625" style="62" bestFit="1" customWidth="1"/>
    <col min="4615" max="4615" width="9.85546875" style="62" bestFit="1" customWidth="1"/>
    <col min="4616" max="4618" width="7.85546875" style="62" customWidth="1"/>
    <col min="4619" max="4864" width="11.42578125" style="62"/>
    <col min="4865" max="4865" width="10.7109375" style="62" customWidth="1"/>
    <col min="4866" max="4866" width="9" style="62" bestFit="1" customWidth="1"/>
    <col min="4867" max="4867" width="8" style="62" customWidth="1"/>
    <col min="4868" max="4868" width="11" style="62" bestFit="1" customWidth="1"/>
    <col min="4869" max="4869" width="10.85546875" style="62" bestFit="1" customWidth="1"/>
    <col min="4870" max="4870" width="9.28515625" style="62" bestFit="1" customWidth="1"/>
    <col min="4871" max="4871" width="9.85546875" style="62" bestFit="1" customWidth="1"/>
    <col min="4872" max="4874" width="7.85546875" style="62" customWidth="1"/>
    <col min="4875" max="5120" width="11.42578125" style="62"/>
    <col min="5121" max="5121" width="10.7109375" style="62" customWidth="1"/>
    <col min="5122" max="5122" width="9" style="62" bestFit="1" customWidth="1"/>
    <col min="5123" max="5123" width="8" style="62" customWidth="1"/>
    <col min="5124" max="5124" width="11" style="62" bestFit="1" customWidth="1"/>
    <col min="5125" max="5125" width="10.85546875" style="62" bestFit="1" customWidth="1"/>
    <col min="5126" max="5126" width="9.28515625" style="62" bestFit="1" customWidth="1"/>
    <col min="5127" max="5127" width="9.85546875" style="62" bestFit="1" customWidth="1"/>
    <col min="5128" max="5130" width="7.85546875" style="62" customWidth="1"/>
    <col min="5131" max="5376" width="11.42578125" style="62"/>
    <col min="5377" max="5377" width="10.7109375" style="62" customWidth="1"/>
    <col min="5378" max="5378" width="9" style="62" bestFit="1" customWidth="1"/>
    <col min="5379" max="5379" width="8" style="62" customWidth="1"/>
    <col min="5380" max="5380" width="11" style="62" bestFit="1" customWidth="1"/>
    <col min="5381" max="5381" width="10.85546875" style="62" bestFit="1" customWidth="1"/>
    <col min="5382" max="5382" width="9.28515625" style="62" bestFit="1" customWidth="1"/>
    <col min="5383" max="5383" width="9.85546875" style="62" bestFit="1" customWidth="1"/>
    <col min="5384" max="5386" width="7.85546875" style="62" customWidth="1"/>
    <col min="5387" max="5632" width="11.42578125" style="62"/>
    <col min="5633" max="5633" width="10.7109375" style="62" customWidth="1"/>
    <col min="5634" max="5634" width="9" style="62" bestFit="1" customWidth="1"/>
    <col min="5635" max="5635" width="8" style="62" customWidth="1"/>
    <col min="5636" max="5636" width="11" style="62" bestFit="1" customWidth="1"/>
    <col min="5637" max="5637" width="10.85546875" style="62" bestFit="1" customWidth="1"/>
    <col min="5638" max="5638" width="9.28515625" style="62" bestFit="1" customWidth="1"/>
    <col min="5639" max="5639" width="9.85546875" style="62" bestFit="1" customWidth="1"/>
    <col min="5640" max="5642" width="7.85546875" style="62" customWidth="1"/>
    <col min="5643" max="5888" width="11.42578125" style="62"/>
    <col min="5889" max="5889" width="10.7109375" style="62" customWidth="1"/>
    <col min="5890" max="5890" width="9" style="62" bestFit="1" customWidth="1"/>
    <col min="5891" max="5891" width="8" style="62" customWidth="1"/>
    <col min="5892" max="5892" width="11" style="62" bestFit="1" customWidth="1"/>
    <col min="5893" max="5893" width="10.85546875" style="62" bestFit="1" customWidth="1"/>
    <col min="5894" max="5894" width="9.28515625" style="62" bestFit="1" customWidth="1"/>
    <col min="5895" max="5895" width="9.85546875" style="62" bestFit="1" customWidth="1"/>
    <col min="5896" max="5898" width="7.85546875" style="62" customWidth="1"/>
    <col min="5899" max="6144" width="11.42578125" style="62"/>
    <col min="6145" max="6145" width="10.7109375" style="62" customWidth="1"/>
    <col min="6146" max="6146" width="9" style="62" bestFit="1" customWidth="1"/>
    <col min="6147" max="6147" width="8" style="62" customWidth="1"/>
    <col min="6148" max="6148" width="11" style="62" bestFit="1" customWidth="1"/>
    <col min="6149" max="6149" width="10.85546875" style="62" bestFit="1" customWidth="1"/>
    <col min="6150" max="6150" width="9.28515625" style="62" bestFit="1" customWidth="1"/>
    <col min="6151" max="6151" width="9.85546875" style="62" bestFit="1" customWidth="1"/>
    <col min="6152" max="6154" width="7.85546875" style="62" customWidth="1"/>
    <col min="6155" max="6400" width="11.42578125" style="62"/>
    <col min="6401" max="6401" width="10.7109375" style="62" customWidth="1"/>
    <col min="6402" max="6402" width="9" style="62" bestFit="1" customWidth="1"/>
    <col min="6403" max="6403" width="8" style="62" customWidth="1"/>
    <col min="6404" max="6404" width="11" style="62" bestFit="1" customWidth="1"/>
    <col min="6405" max="6405" width="10.85546875" style="62" bestFit="1" customWidth="1"/>
    <col min="6406" max="6406" width="9.28515625" style="62" bestFit="1" customWidth="1"/>
    <col min="6407" max="6407" width="9.85546875" style="62" bestFit="1" customWidth="1"/>
    <col min="6408" max="6410" width="7.85546875" style="62" customWidth="1"/>
    <col min="6411" max="6656" width="11.42578125" style="62"/>
    <col min="6657" max="6657" width="10.7109375" style="62" customWidth="1"/>
    <col min="6658" max="6658" width="9" style="62" bestFit="1" customWidth="1"/>
    <col min="6659" max="6659" width="8" style="62" customWidth="1"/>
    <col min="6660" max="6660" width="11" style="62" bestFit="1" customWidth="1"/>
    <col min="6661" max="6661" width="10.85546875" style="62" bestFit="1" customWidth="1"/>
    <col min="6662" max="6662" width="9.28515625" style="62" bestFit="1" customWidth="1"/>
    <col min="6663" max="6663" width="9.85546875" style="62" bestFit="1" customWidth="1"/>
    <col min="6664" max="6666" width="7.85546875" style="62" customWidth="1"/>
    <col min="6667" max="6912" width="11.42578125" style="62"/>
    <col min="6913" max="6913" width="10.7109375" style="62" customWidth="1"/>
    <col min="6914" max="6914" width="9" style="62" bestFit="1" customWidth="1"/>
    <col min="6915" max="6915" width="8" style="62" customWidth="1"/>
    <col min="6916" max="6916" width="11" style="62" bestFit="1" customWidth="1"/>
    <col min="6917" max="6917" width="10.85546875" style="62" bestFit="1" customWidth="1"/>
    <col min="6918" max="6918" width="9.28515625" style="62" bestFit="1" customWidth="1"/>
    <col min="6919" max="6919" width="9.85546875" style="62" bestFit="1" customWidth="1"/>
    <col min="6920" max="6922" width="7.85546875" style="62" customWidth="1"/>
    <col min="6923" max="7168" width="11.42578125" style="62"/>
    <col min="7169" max="7169" width="10.7109375" style="62" customWidth="1"/>
    <col min="7170" max="7170" width="9" style="62" bestFit="1" customWidth="1"/>
    <col min="7171" max="7171" width="8" style="62" customWidth="1"/>
    <col min="7172" max="7172" width="11" style="62" bestFit="1" customWidth="1"/>
    <col min="7173" max="7173" width="10.85546875" style="62" bestFit="1" customWidth="1"/>
    <col min="7174" max="7174" width="9.28515625" style="62" bestFit="1" customWidth="1"/>
    <col min="7175" max="7175" width="9.85546875" style="62" bestFit="1" customWidth="1"/>
    <col min="7176" max="7178" width="7.85546875" style="62" customWidth="1"/>
    <col min="7179" max="7424" width="11.42578125" style="62"/>
    <col min="7425" max="7425" width="10.7109375" style="62" customWidth="1"/>
    <col min="7426" max="7426" width="9" style="62" bestFit="1" customWidth="1"/>
    <col min="7427" max="7427" width="8" style="62" customWidth="1"/>
    <col min="7428" max="7428" width="11" style="62" bestFit="1" customWidth="1"/>
    <col min="7429" max="7429" width="10.85546875" style="62" bestFit="1" customWidth="1"/>
    <col min="7430" max="7430" width="9.28515625" style="62" bestFit="1" customWidth="1"/>
    <col min="7431" max="7431" width="9.85546875" style="62" bestFit="1" customWidth="1"/>
    <col min="7432" max="7434" width="7.85546875" style="62" customWidth="1"/>
    <col min="7435" max="7680" width="11.42578125" style="62"/>
    <col min="7681" max="7681" width="10.7109375" style="62" customWidth="1"/>
    <col min="7682" max="7682" width="9" style="62" bestFit="1" customWidth="1"/>
    <col min="7683" max="7683" width="8" style="62" customWidth="1"/>
    <col min="7684" max="7684" width="11" style="62" bestFit="1" customWidth="1"/>
    <col min="7685" max="7685" width="10.85546875" style="62" bestFit="1" customWidth="1"/>
    <col min="7686" max="7686" width="9.28515625" style="62" bestFit="1" customWidth="1"/>
    <col min="7687" max="7687" width="9.85546875" style="62" bestFit="1" customWidth="1"/>
    <col min="7688" max="7690" width="7.85546875" style="62" customWidth="1"/>
    <col min="7691" max="7936" width="11.42578125" style="62"/>
    <col min="7937" max="7937" width="10.7109375" style="62" customWidth="1"/>
    <col min="7938" max="7938" width="9" style="62" bestFit="1" customWidth="1"/>
    <col min="7939" max="7939" width="8" style="62" customWidth="1"/>
    <col min="7940" max="7940" width="11" style="62" bestFit="1" customWidth="1"/>
    <col min="7941" max="7941" width="10.85546875" style="62" bestFit="1" customWidth="1"/>
    <col min="7942" max="7942" width="9.28515625" style="62" bestFit="1" customWidth="1"/>
    <col min="7943" max="7943" width="9.85546875" style="62" bestFit="1" customWidth="1"/>
    <col min="7944" max="7946" width="7.85546875" style="62" customWidth="1"/>
    <col min="7947" max="8192" width="11.42578125" style="62"/>
    <col min="8193" max="8193" width="10.7109375" style="62" customWidth="1"/>
    <col min="8194" max="8194" width="9" style="62" bestFit="1" customWidth="1"/>
    <col min="8195" max="8195" width="8" style="62" customWidth="1"/>
    <col min="8196" max="8196" width="11" style="62" bestFit="1" customWidth="1"/>
    <col min="8197" max="8197" width="10.85546875" style="62" bestFit="1" customWidth="1"/>
    <col min="8198" max="8198" width="9.28515625" style="62" bestFit="1" customWidth="1"/>
    <col min="8199" max="8199" width="9.85546875" style="62" bestFit="1" customWidth="1"/>
    <col min="8200" max="8202" width="7.85546875" style="62" customWidth="1"/>
    <col min="8203" max="8448" width="11.42578125" style="62"/>
    <col min="8449" max="8449" width="10.7109375" style="62" customWidth="1"/>
    <col min="8450" max="8450" width="9" style="62" bestFit="1" customWidth="1"/>
    <col min="8451" max="8451" width="8" style="62" customWidth="1"/>
    <col min="8452" max="8452" width="11" style="62" bestFit="1" customWidth="1"/>
    <col min="8453" max="8453" width="10.85546875" style="62" bestFit="1" customWidth="1"/>
    <col min="8454" max="8454" width="9.28515625" style="62" bestFit="1" customWidth="1"/>
    <col min="8455" max="8455" width="9.85546875" style="62" bestFit="1" customWidth="1"/>
    <col min="8456" max="8458" width="7.85546875" style="62" customWidth="1"/>
    <col min="8459" max="8704" width="11.42578125" style="62"/>
    <col min="8705" max="8705" width="10.7109375" style="62" customWidth="1"/>
    <col min="8706" max="8706" width="9" style="62" bestFit="1" customWidth="1"/>
    <col min="8707" max="8707" width="8" style="62" customWidth="1"/>
    <col min="8708" max="8708" width="11" style="62" bestFit="1" customWidth="1"/>
    <col min="8709" max="8709" width="10.85546875" style="62" bestFit="1" customWidth="1"/>
    <col min="8710" max="8710" width="9.28515625" style="62" bestFit="1" customWidth="1"/>
    <col min="8711" max="8711" width="9.85546875" style="62" bestFit="1" customWidth="1"/>
    <col min="8712" max="8714" width="7.85546875" style="62" customWidth="1"/>
    <col min="8715" max="8960" width="11.42578125" style="62"/>
    <col min="8961" max="8961" width="10.7109375" style="62" customWidth="1"/>
    <col min="8962" max="8962" width="9" style="62" bestFit="1" customWidth="1"/>
    <col min="8963" max="8963" width="8" style="62" customWidth="1"/>
    <col min="8964" max="8964" width="11" style="62" bestFit="1" customWidth="1"/>
    <col min="8965" max="8965" width="10.85546875" style="62" bestFit="1" customWidth="1"/>
    <col min="8966" max="8966" width="9.28515625" style="62" bestFit="1" customWidth="1"/>
    <col min="8967" max="8967" width="9.85546875" style="62" bestFit="1" customWidth="1"/>
    <col min="8968" max="8970" width="7.85546875" style="62" customWidth="1"/>
    <col min="8971" max="9216" width="11.42578125" style="62"/>
    <col min="9217" max="9217" width="10.7109375" style="62" customWidth="1"/>
    <col min="9218" max="9218" width="9" style="62" bestFit="1" customWidth="1"/>
    <col min="9219" max="9219" width="8" style="62" customWidth="1"/>
    <col min="9220" max="9220" width="11" style="62" bestFit="1" customWidth="1"/>
    <col min="9221" max="9221" width="10.85546875" style="62" bestFit="1" customWidth="1"/>
    <col min="9222" max="9222" width="9.28515625" style="62" bestFit="1" customWidth="1"/>
    <col min="9223" max="9223" width="9.85546875" style="62" bestFit="1" customWidth="1"/>
    <col min="9224" max="9226" width="7.85546875" style="62" customWidth="1"/>
    <col min="9227" max="9472" width="11.42578125" style="62"/>
    <col min="9473" max="9473" width="10.7109375" style="62" customWidth="1"/>
    <col min="9474" max="9474" width="9" style="62" bestFit="1" customWidth="1"/>
    <col min="9475" max="9475" width="8" style="62" customWidth="1"/>
    <col min="9476" max="9476" width="11" style="62" bestFit="1" customWidth="1"/>
    <col min="9477" max="9477" width="10.85546875" style="62" bestFit="1" customWidth="1"/>
    <col min="9478" max="9478" width="9.28515625" style="62" bestFit="1" customWidth="1"/>
    <col min="9479" max="9479" width="9.85546875" style="62" bestFit="1" customWidth="1"/>
    <col min="9480" max="9482" width="7.85546875" style="62" customWidth="1"/>
    <col min="9483" max="9728" width="11.42578125" style="62"/>
    <col min="9729" max="9729" width="10.7109375" style="62" customWidth="1"/>
    <col min="9730" max="9730" width="9" style="62" bestFit="1" customWidth="1"/>
    <col min="9731" max="9731" width="8" style="62" customWidth="1"/>
    <col min="9732" max="9732" width="11" style="62" bestFit="1" customWidth="1"/>
    <col min="9733" max="9733" width="10.85546875" style="62" bestFit="1" customWidth="1"/>
    <col min="9734" max="9734" width="9.28515625" style="62" bestFit="1" customWidth="1"/>
    <col min="9735" max="9735" width="9.85546875" style="62" bestFit="1" customWidth="1"/>
    <col min="9736" max="9738" width="7.85546875" style="62" customWidth="1"/>
    <col min="9739" max="9984" width="11.42578125" style="62"/>
    <col min="9985" max="9985" width="10.7109375" style="62" customWidth="1"/>
    <col min="9986" max="9986" width="9" style="62" bestFit="1" customWidth="1"/>
    <col min="9987" max="9987" width="8" style="62" customWidth="1"/>
    <col min="9988" max="9988" width="11" style="62" bestFit="1" customWidth="1"/>
    <col min="9989" max="9989" width="10.85546875" style="62" bestFit="1" customWidth="1"/>
    <col min="9990" max="9990" width="9.28515625" style="62" bestFit="1" customWidth="1"/>
    <col min="9991" max="9991" width="9.85546875" style="62" bestFit="1" customWidth="1"/>
    <col min="9992" max="9994" width="7.85546875" style="62" customWidth="1"/>
    <col min="9995" max="10240" width="11.42578125" style="62"/>
    <col min="10241" max="10241" width="10.7109375" style="62" customWidth="1"/>
    <col min="10242" max="10242" width="9" style="62" bestFit="1" customWidth="1"/>
    <col min="10243" max="10243" width="8" style="62" customWidth="1"/>
    <col min="10244" max="10244" width="11" style="62" bestFit="1" customWidth="1"/>
    <col min="10245" max="10245" width="10.85546875" style="62" bestFit="1" customWidth="1"/>
    <col min="10246" max="10246" width="9.28515625" style="62" bestFit="1" customWidth="1"/>
    <col min="10247" max="10247" width="9.85546875" style="62" bestFit="1" customWidth="1"/>
    <col min="10248" max="10250" width="7.85546875" style="62" customWidth="1"/>
    <col min="10251" max="10496" width="11.42578125" style="62"/>
    <col min="10497" max="10497" width="10.7109375" style="62" customWidth="1"/>
    <col min="10498" max="10498" width="9" style="62" bestFit="1" customWidth="1"/>
    <col min="10499" max="10499" width="8" style="62" customWidth="1"/>
    <col min="10500" max="10500" width="11" style="62" bestFit="1" customWidth="1"/>
    <col min="10501" max="10501" width="10.85546875" style="62" bestFit="1" customWidth="1"/>
    <col min="10502" max="10502" width="9.28515625" style="62" bestFit="1" customWidth="1"/>
    <col min="10503" max="10503" width="9.85546875" style="62" bestFit="1" customWidth="1"/>
    <col min="10504" max="10506" width="7.85546875" style="62" customWidth="1"/>
    <col min="10507" max="10752" width="11.42578125" style="62"/>
    <col min="10753" max="10753" width="10.7109375" style="62" customWidth="1"/>
    <col min="10754" max="10754" width="9" style="62" bestFit="1" customWidth="1"/>
    <col min="10755" max="10755" width="8" style="62" customWidth="1"/>
    <col min="10756" max="10756" width="11" style="62" bestFit="1" customWidth="1"/>
    <col min="10757" max="10757" width="10.85546875" style="62" bestFit="1" customWidth="1"/>
    <col min="10758" max="10758" width="9.28515625" style="62" bestFit="1" customWidth="1"/>
    <col min="10759" max="10759" width="9.85546875" style="62" bestFit="1" customWidth="1"/>
    <col min="10760" max="10762" width="7.85546875" style="62" customWidth="1"/>
    <col min="10763" max="11008" width="11.42578125" style="62"/>
    <col min="11009" max="11009" width="10.7109375" style="62" customWidth="1"/>
    <col min="11010" max="11010" width="9" style="62" bestFit="1" customWidth="1"/>
    <col min="11011" max="11011" width="8" style="62" customWidth="1"/>
    <col min="11012" max="11012" width="11" style="62" bestFit="1" customWidth="1"/>
    <col min="11013" max="11013" width="10.85546875" style="62" bestFit="1" customWidth="1"/>
    <col min="11014" max="11014" width="9.28515625" style="62" bestFit="1" customWidth="1"/>
    <col min="11015" max="11015" width="9.85546875" style="62" bestFit="1" customWidth="1"/>
    <col min="11016" max="11018" width="7.85546875" style="62" customWidth="1"/>
    <col min="11019" max="11264" width="11.42578125" style="62"/>
    <col min="11265" max="11265" width="10.7109375" style="62" customWidth="1"/>
    <col min="11266" max="11266" width="9" style="62" bestFit="1" customWidth="1"/>
    <col min="11267" max="11267" width="8" style="62" customWidth="1"/>
    <col min="11268" max="11268" width="11" style="62" bestFit="1" customWidth="1"/>
    <col min="11269" max="11269" width="10.85546875" style="62" bestFit="1" customWidth="1"/>
    <col min="11270" max="11270" width="9.28515625" style="62" bestFit="1" customWidth="1"/>
    <col min="11271" max="11271" width="9.85546875" style="62" bestFit="1" customWidth="1"/>
    <col min="11272" max="11274" width="7.85546875" style="62" customWidth="1"/>
    <col min="11275" max="11520" width="11.42578125" style="62"/>
    <col min="11521" max="11521" width="10.7109375" style="62" customWidth="1"/>
    <col min="11522" max="11522" width="9" style="62" bestFit="1" customWidth="1"/>
    <col min="11523" max="11523" width="8" style="62" customWidth="1"/>
    <col min="11524" max="11524" width="11" style="62" bestFit="1" customWidth="1"/>
    <col min="11525" max="11525" width="10.85546875" style="62" bestFit="1" customWidth="1"/>
    <col min="11526" max="11526" width="9.28515625" style="62" bestFit="1" customWidth="1"/>
    <col min="11527" max="11527" width="9.85546875" style="62" bestFit="1" customWidth="1"/>
    <col min="11528" max="11530" width="7.85546875" style="62" customWidth="1"/>
    <col min="11531" max="11776" width="11.42578125" style="62"/>
    <col min="11777" max="11777" width="10.7109375" style="62" customWidth="1"/>
    <col min="11778" max="11778" width="9" style="62" bestFit="1" customWidth="1"/>
    <col min="11779" max="11779" width="8" style="62" customWidth="1"/>
    <col min="11780" max="11780" width="11" style="62" bestFit="1" customWidth="1"/>
    <col min="11781" max="11781" width="10.85546875" style="62" bestFit="1" customWidth="1"/>
    <col min="11782" max="11782" width="9.28515625" style="62" bestFit="1" customWidth="1"/>
    <col min="11783" max="11783" width="9.85546875" style="62" bestFit="1" customWidth="1"/>
    <col min="11784" max="11786" width="7.85546875" style="62" customWidth="1"/>
    <col min="11787" max="12032" width="11.42578125" style="62"/>
    <col min="12033" max="12033" width="10.7109375" style="62" customWidth="1"/>
    <col min="12034" max="12034" width="9" style="62" bestFit="1" customWidth="1"/>
    <col min="12035" max="12035" width="8" style="62" customWidth="1"/>
    <col min="12036" max="12036" width="11" style="62" bestFit="1" customWidth="1"/>
    <col min="12037" max="12037" width="10.85546875" style="62" bestFit="1" customWidth="1"/>
    <col min="12038" max="12038" width="9.28515625" style="62" bestFit="1" customWidth="1"/>
    <col min="12039" max="12039" width="9.85546875" style="62" bestFit="1" customWidth="1"/>
    <col min="12040" max="12042" width="7.85546875" style="62" customWidth="1"/>
    <col min="12043" max="12288" width="11.42578125" style="62"/>
    <col min="12289" max="12289" width="10.7109375" style="62" customWidth="1"/>
    <col min="12290" max="12290" width="9" style="62" bestFit="1" customWidth="1"/>
    <col min="12291" max="12291" width="8" style="62" customWidth="1"/>
    <col min="12292" max="12292" width="11" style="62" bestFit="1" customWidth="1"/>
    <col min="12293" max="12293" width="10.85546875" style="62" bestFit="1" customWidth="1"/>
    <col min="12294" max="12294" width="9.28515625" style="62" bestFit="1" customWidth="1"/>
    <col min="12295" max="12295" width="9.85546875" style="62" bestFit="1" customWidth="1"/>
    <col min="12296" max="12298" width="7.85546875" style="62" customWidth="1"/>
    <col min="12299" max="12544" width="11.42578125" style="62"/>
    <col min="12545" max="12545" width="10.7109375" style="62" customWidth="1"/>
    <col min="12546" max="12546" width="9" style="62" bestFit="1" customWidth="1"/>
    <col min="12547" max="12547" width="8" style="62" customWidth="1"/>
    <col min="12548" max="12548" width="11" style="62" bestFit="1" customWidth="1"/>
    <col min="12549" max="12549" width="10.85546875" style="62" bestFit="1" customWidth="1"/>
    <col min="12550" max="12550" width="9.28515625" style="62" bestFit="1" customWidth="1"/>
    <col min="12551" max="12551" width="9.85546875" style="62" bestFit="1" customWidth="1"/>
    <col min="12552" max="12554" width="7.85546875" style="62" customWidth="1"/>
    <col min="12555" max="12800" width="11.42578125" style="62"/>
    <col min="12801" max="12801" width="10.7109375" style="62" customWidth="1"/>
    <col min="12802" max="12802" width="9" style="62" bestFit="1" customWidth="1"/>
    <col min="12803" max="12803" width="8" style="62" customWidth="1"/>
    <col min="12804" max="12804" width="11" style="62" bestFit="1" customWidth="1"/>
    <col min="12805" max="12805" width="10.85546875" style="62" bestFit="1" customWidth="1"/>
    <col min="12806" max="12806" width="9.28515625" style="62" bestFit="1" customWidth="1"/>
    <col min="12807" max="12807" width="9.85546875" style="62" bestFit="1" customWidth="1"/>
    <col min="12808" max="12810" width="7.85546875" style="62" customWidth="1"/>
    <col min="12811" max="13056" width="11.42578125" style="62"/>
    <col min="13057" max="13057" width="10.7109375" style="62" customWidth="1"/>
    <col min="13058" max="13058" width="9" style="62" bestFit="1" customWidth="1"/>
    <col min="13059" max="13059" width="8" style="62" customWidth="1"/>
    <col min="13060" max="13060" width="11" style="62" bestFit="1" customWidth="1"/>
    <col min="13061" max="13061" width="10.85546875" style="62" bestFit="1" customWidth="1"/>
    <col min="13062" max="13062" width="9.28515625" style="62" bestFit="1" customWidth="1"/>
    <col min="13063" max="13063" width="9.85546875" style="62" bestFit="1" customWidth="1"/>
    <col min="13064" max="13066" width="7.85546875" style="62" customWidth="1"/>
    <col min="13067" max="13312" width="11.42578125" style="62"/>
    <col min="13313" max="13313" width="10.7109375" style="62" customWidth="1"/>
    <col min="13314" max="13314" width="9" style="62" bestFit="1" customWidth="1"/>
    <col min="13315" max="13315" width="8" style="62" customWidth="1"/>
    <col min="13316" max="13316" width="11" style="62" bestFit="1" customWidth="1"/>
    <col min="13317" max="13317" width="10.85546875" style="62" bestFit="1" customWidth="1"/>
    <col min="13318" max="13318" width="9.28515625" style="62" bestFit="1" customWidth="1"/>
    <col min="13319" max="13319" width="9.85546875" style="62" bestFit="1" customWidth="1"/>
    <col min="13320" max="13322" width="7.85546875" style="62" customWidth="1"/>
    <col min="13323" max="13568" width="11.42578125" style="62"/>
    <col min="13569" max="13569" width="10.7109375" style="62" customWidth="1"/>
    <col min="13570" max="13570" width="9" style="62" bestFit="1" customWidth="1"/>
    <col min="13571" max="13571" width="8" style="62" customWidth="1"/>
    <col min="13572" max="13572" width="11" style="62" bestFit="1" customWidth="1"/>
    <col min="13573" max="13573" width="10.85546875" style="62" bestFit="1" customWidth="1"/>
    <col min="13574" max="13574" width="9.28515625" style="62" bestFit="1" customWidth="1"/>
    <col min="13575" max="13575" width="9.85546875" style="62" bestFit="1" customWidth="1"/>
    <col min="13576" max="13578" width="7.85546875" style="62" customWidth="1"/>
    <col min="13579" max="13824" width="11.42578125" style="62"/>
    <col min="13825" max="13825" width="10.7109375" style="62" customWidth="1"/>
    <col min="13826" max="13826" width="9" style="62" bestFit="1" customWidth="1"/>
    <col min="13827" max="13827" width="8" style="62" customWidth="1"/>
    <col min="13828" max="13828" width="11" style="62" bestFit="1" customWidth="1"/>
    <col min="13829" max="13829" width="10.85546875" style="62" bestFit="1" customWidth="1"/>
    <col min="13830" max="13830" width="9.28515625" style="62" bestFit="1" customWidth="1"/>
    <col min="13831" max="13831" width="9.85546875" style="62" bestFit="1" customWidth="1"/>
    <col min="13832" max="13834" width="7.85546875" style="62" customWidth="1"/>
    <col min="13835" max="14080" width="11.42578125" style="62"/>
    <col min="14081" max="14081" width="10.7109375" style="62" customWidth="1"/>
    <col min="14082" max="14082" width="9" style="62" bestFit="1" customWidth="1"/>
    <col min="14083" max="14083" width="8" style="62" customWidth="1"/>
    <col min="14084" max="14084" width="11" style="62" bestFit="1" customWidth="1"/>
    <col min="14085" max="14085" width="10.85546875" style="62" bestFit="1" customWidth="1"/>
    <col min="14086" max="14086" width="9.28515625" style="62" bestFit="1" customWidth="1"/>
    <col min="14087" max="14087" width="9.85546875" style="62" bestFit="1" customWidth="1"/>
    <col min="14088" max="14090" width="7.85546875" style="62" customWidth="1"/>
    <col min="14091" max="14336" width="11.42578125" style="62"/>
    <col min="14337" max="14337" width="10.7109375" style="62" customWidth="1"/>
    <col min="14338" max="14338" width="9" style="62" bestFit="1" customWidth="1"/>
    <col min="14339" max="14339" width="8" style="62" customWidth="1"/>
    <col min="14340" max="14340" width="11" style="62" bestFit="1" customWidth="1"/>
    <col min="14341" max="14341" width="10.85546875" style="62" bestFit="1" customWidth="1"/>
    <col min="14342" max="14342" width="9.28515625" style="62" bestFit="1" customWidth="1"/>
    <col min="14343" max="14343" width="9.85546875" style="62" bestFit="1" customWidth="1"/>
    <col min="14344" max="14346" width="7.85546875" style="62" customWidth="1"/>
    <col min="14347" max="14592" width="11.42578125" style="62"/>
    <col min="14593" max="14593" width="10.7109375" style="62" customWidth="1"/>
    <col min="14594" max="14594" width="9" style="62" bestFit="1" customWidth="1"/>
    <col min="14595" max="14595" width="8" style="62" customWidth="1"/>
    <col min="14596" max="14596" width="11" style="62" bestFit="1" customWidth="1"/>
    <col min="14597" max="14597" width="10.85546875" style="62" bestFit="1" customWidth="1"/>
    <col min="14598" max="14598" width="9.28515625" style="62" bestFit="1" customWidth="1"/>
    <col min="14599" max="14599" width="9.85546875" style="62" bestFit="1" customWidth="1"/>
    <col min="14600" max="14602" width="7.85546875" style="62" customWidth="1"/>
    <col min="14603" max="14848" width="11.42578125" style="62"/>
    <col min="14849" max="14849" width="10.7109375" style="62" customWidth="1"/>
    <col min="14850" max="14850" width="9" style="62" bestFit="1" customWidth="1"/>
    <col min="14851" max="14851" width="8" style="62" customWidth="1"/>
    <col min="14852" max="14852" width="11" style="62" bestFit="1" customWidth="1"/>
    <col min="14853" max="14853" width="10.85546875" style="62" bestFit="1" customWidth="1"/>
    <col min="14854" max="14854" width="9.28515625" style="62" bestFit="1" customWidth="1"/>
    <col min="14855" max="14855" width="9.85546875" style="62" bestFit="1" customWidth="1"/>
    <col min="14856" max="14858" width="7.85546875" style="62" customWidth="1"/>
    <col min="14859" max="15104" width="11.42578125" style="62"/>
    <col min="15105" max="15105" width="10.7109375" style="62" customWidth="1"/>
    <col min="15106" max="15106" width="9" style="62" bestFit="1" customWidth="1"/>
    <col min="15107" max="15107" width="8" style="62" customWidth="1"/>
    <col min="15108" max="15108" width="11" style="62" bestFit="1" customWidth="1"/>
    <col min="15109" max="15109" width="10.85546875" style="62" bestFit="1" customWidth="1"/>
    <col min="15110" max="15110" width="9.28515625" style="62" bestFit="1" customWidth="1"/>
    <col min="15111" max="15111" width="9.85546875" style="62" bestFit="1" customWidth="1"/>
    <col min="15112" max="15114" width="7.85546875" style="62" customWidth="1"/>
    <col min="15115" max="15360" width="11.42578125" style="62"/>
    <col min="15361" max="15361" width="10.7109375" style="62" customWidth="1"/>
    <col min="15362" max="15362" width="9" style="62" bestFit="1" customWidth="1"/>
    <col min="15363" max="15363" width="8" style="62" customWidth="1"/>
    <col min="15364" max="15364" width="11" style="62" bestFit="1" customWidth="1"/>
    <col min="15365" max="15365" width="10.85546875" style="62" bestFit="1" customWidth="1"/>
    <col min="15366" max="15366" width="9.28515625" style="62" bestFit="1" customWidth="1"/>
    <col min="15367" max="15367" width="9.85546875" style="62" bestFit="1" customWidth="1"/>
    <col min="15368" max="15370" width="7.85546875" style="62" customWidth="1"/>
    <col min="15371" max="15616" width="11.42578125" style="62"/>
    <col min="15617" max="15617" width="10.7109375" style="62" customWidth="1"/>
    <col min="15618" max="15618" width="9" style="62" bestFit="1" customWidth="1"/>
    <col min="15619" max="15619" width="8" style="62" customWidth="1"/>
    <col min="15620" max="15620" width="11" style="62" bestFit="1" customWidth="1"/>
    <col min="15621" max="15621" width="10.85546875" style="62" bestFit="1" customWidth="1"/>
    <col min="15622" max="15622" width="9.28515625" style="62" bestFit="1" customWidth="1"/>
    <col min="15623" max="15623" width="9.85546875" style="62" bestFit="1" customWidth="1"/>
    <col min="15624" max="15626" width="7.85546875" style="62" customWidth="1"/>
    <col min="15627" max="15872" width="11.42578125" style="62"/>
    <col min="15873" max="15873" width="10.7109375" style="62" customWidth="1"/>
    <col min="15874" max="15874" width="9" style="62" bestFit="1" customWidth="1"/>
    <col min="15875" max="15875" width="8" style="62" customWidth="1"/>
    <col min="15876" max="15876" width="11" style="62" bestFit="1" customWidth="1"/>
    <col min="15877" max="15877" width="10.85546875" style="62" bestFit="1" customWidth="1"/>
    <col min="15878" max="15878" width="9.28515625" style="62" bestFit="1" customWidth="1"/>
    <col min="15879" max="15879" width="9.85546875" style="62" bestFit="1" customWidth="1"/>
    <col min="15880" max="15882" width="7.85546875" style="62" customWidth="1"/>
    <col min="15883" max="16128" width="11.42578125" style="62"/>
    <col min="16129" max="16129" width="10.7109375" style="62" customWidth="1"/>
    <col min="16130" max="16130" width="9" style="62" bestFit="1" customWidth="1"/>
    <col min="16131" max="16131" width="8" style="62" customWidth="1"/>
    <col min="16132" max="16132" width="11" style="62" bestFit="1" customWidth="1"/>
    <col min="16133" max="16133" width="10.85546875" style="62" bestFit="1" customWidth="1"/>
    <col min="16134" max="16134" width="9.28515625" style="62" bestFit="1" customWidth="1"/>
    <col min="16135" max="16135" width="9.85546875" style="62" bestFit="1" customWidth="1"/>
    <col min="16136" max="16138" width="7.85546875" style="62" customWidth="1"/>
    <col min="16139" max="16384" width="11.42578125" style="62"/>
  </cols>
  <sheetData>
    <row r="1" spans="1:14" ht="15" x14ac:dyDescent="0.25">
      <c r="A1" s="61"/>
      <c r="B1" s="156">
        <v>2013</v>
      </c>
      <c r="C1" s="156"/>
      <c r="D1" s="156"/>
      <c r="E1" s="156">
        <v>2014</v>
      </c>
      <c r="F1" s="156"/>
      <c r="G1" s="156"/>
      <c r="H1" s="156" t="s">
        <v>25</v>
      </c>
      <c r="I1" s="156"/>
      <c r="J1" s="156"/>
    </row>
    <row r="2" spans="1:14" ht="15" x14ac:dyDescent="0.25">
      <c r="A2" s="61"/>
      <c r="B2" s="63" t="s">
        <v>26</v>
      </c>
      <c r="C2" s="63" t="s">
        <v>27</v>
      </c>
      <c r="D2" s="63" t="s">
        <v>5</v>
      </c>
      <c r="E2" s="63" t="s">
        <v>26</v>
      </c>
      <c r="F2" s="63" t="s">
        <v>27</v>
      </c>
      <c r="G2" s="63" t="s">
        <v>5</v>
      </c>
      <c r="H2" s="63" t="s">
        <v>26</v>
      </c>
      <c r="I2" s="63" t="s">
        <v>27</v>
      </c>
      <c r="J2" s="63" t="s">
        <v>5</v>
      </c>
    </row>
    <row r="3" spans="1:14" ht="15" x14ac:dyDescent="0.25">
      <c r="A3" s="64" t="s">
        <v>28</v>
      </c>
      <c r="B3" s="65">
        <v>24637</v>
      </c>
      <c r="C3" s="65">
        <v>8130</v>
      </c>
      <c r="D3" s="65">
        <v>32767</v>
      </c>
      <c r="E3" s="65">
        <v>24063</v>
      </c>
      <c r="F3" s="65">
        <v>8705</v>
      </c>
      <c r="G3" s="65">
        <f>SUM(E3:F3)</f>
        <v>32768</v>
      </c>
      <c r="H3" s="66">
        <f t="shared" ref="H3:J16" si="0">(E3/B3-1)*100</f>
        <v>-2.3298291188050491</v>
      </c>
      <c r="I3" s="66">
        <f t="shared" si="0"/>
        <v>7.0725707257072612</v>
      </c>
      <c r="J3" s="66">
        <f t="shared" si="0"/>
        <v>3.0518509475996325E-3</v>
      </c>
    </row>
    <row r="4" spans="1:14" ht="15" x14ac:dyDescent="0.25">
      <c r="A4" s="64" t="s">
        <v>29</v>
      </c>
      <c r="B4" s="65">
        <v>21910</v>
      </c>
      <c r="C4" s="65">
        <v>7080</v>
      </c>
      <c r="D4" s="65">
        <v>28990</v>
      </c>
      <c r="E4" s="65">
        <v>22418</v>
      </c>
      <c r="F4" s="65">
        <v>7521</v>
      </c>
      <c r="G4" s="65">
        <f t="shared" ref="G4:G8" si="1">SUM(E4:F4)</f>
        <v>29939</v>
      </c>
      <c r="H4" s="66">
        <f t="shared" si="0"/>
        <v>2.3185759926974026</v>
      </c>
      <c r="I4" s="66">
        <f t="shared" si="0"/>
        <v>6.2288135593220328</v>
      </c>
      <c r="J4" s="66">
        <f t="shared" si="0"/>
        <v>3.2735426008968505</v>
      </c>
    </row>
    <row r="5" spans="1:14" ht="15" x14ac:dyDescent="0.25">
      <c r="A5" s="64" t="s">
        <v>30</v>
      </c>
      <c r="B5" s="67">
        <v>22847</v>
      </c>
      <c r="C5" s="67">
        <v>8115</v>
      </c>
      <c r="D5" s="65">
        <v>30962</v>
      </c>
      <c r="E5" s="65">
        <v>25189</v>
      </c>
      <c r="F5" s="65">
        <v>8468</v>
      </c>
      <c r="G5" s="65">
        <f t="shared" si="1"/>
        <v>33657</v>
      </c>
      <c r="H5" s="66">
        <f t="shared" si="0"/>
        <v>10.250798791963934</v>
      </c>
      <c r="I5" s="66">
        <f t="shared" si="0"/>
        <v>4.3499691928527318</v>
      </c>
      <c r="J5" s="66">
        <f t="shared" si="0"/>
        <v>8.7042180737678443</v>
      </c>
      <c r="L5" s="68"/>
    </row>
    <row r="6" spans="1:14" ht="15" x14ac:dyDescent="0.25">
      <c r="A6" s="64" t="s">
        <v>31</v>
      </c>
      <c r="B6" s="67">
        <v>24270</v>
      </c>
      <c r="C6" s="67">
        <v>7872</v>
      </c>
      <c r="D6" s="65">
        <v>32142</v>
      </c>
      <c r="E6" s="65">
        <v>25286</v>
      </c>
      <c r="F6" s="65">
        <v>8448</v>
      </c>
      <c r="G6" s="65">
        <f t="shared" si="1"/>
        <v>33734</v>
      </c>
      <c r="H6" s="66">
        <f t="shared" si="0"/>
        <v>4.1862381540997085</v>
      </c>
      <c r="I6" s="66">
        <f t="shared" si="0"/>
        <v>7.3170731707317138</v>
      </c>
      <c r="J6" s="66">
        <f t="shared" si="0"/>
        <v>4.9530209694480742</v>
      </c>
    </row>
    <row r="7" spans="1:14" ht="15" x14ac:dyDescent="0.25">
      <c r="A7" s="64" t="s">
        <v>32</v>
      </c>
      <c r="B7" s="67">
        <v>24683</v>
      </c>
      <c r="C7" s="67">
        <v>7952</v>
      </c>
      <c r="D7" s="65">
        <v>32635</v>
      </c>
      <c r="E7" s="65">
        <v>26585</v>
      </c>
      <c r="F7" s="65">
        <v>8475</v>
      </c>
      <c r="G7" s="65">
        <f t="shared" si="1"/>
        <v>35060</v>
      </c>
      <c r="H7" s="66">
        <f t="shared" si="0"/>
        <v>7.7057083822874128</v>
      </c>
      <c r="I7" s="66">
        <f t="shared" si="0"/>
        <v>6.576961770623746</v>
      </c>
      <c r="J7" s="66">
        <f t="shared" si="0"/>
        <v>7.4306725907767657</v>
      </c>
      <c r="L7" s="68"/>
      <c r="M7" s="68"/>
      <c r="N7" s="69"/>
    </row>
    <row r="8" spans="1:14" ht="15" x14ac:dyDescent="0.25">
      <c r="A8" s="64" t="s">
        <v>33</v>
      </c>
      <c r="B8" s="70">
        <v>23740</v>
      </c>
      <c r="C8" s="70">
        <v>7831</v>
      </c>
      <c r="D8" s="65">
        <v>31571</v>
      </c>
      <c r="E8" s="65">
        <v>24557</v>
      </c>
      <c r="F8" s="65">
        <v>8388</v>
      </c>
      <c r="G8" s="65">
        <f t="shared" si="1"/>
        <v>32945</v>
      </c>
      <c r="H8" s="66">
        <f t="shared" si="0"/>
        <v>3.4414490311710288</v>
      </c>
      <c r="I8" s="66">
        <f t="shared" si="0"/>
        <v>7.112756991444269</v>
      </c>
      <c r="J8" s="66">
        <f t="shared" si="0"/>
        <v>4.352095277311463</v>
      </c>
      <c r="L8" s="68"/>
      <c r="M8" s="71"/>
      <c r="N8" s="69"/>
    </row>
    <row r="9" spans="1:14" ht="15" x14ac:dyDescent="0.25">
      <c r="A9" s="64" t="s">
        <v>34</v>
      </c>
      <c r="B9" s="67">
        <v>25053</v>
      </c>
      <c r="C9" s="67">
        <v>8657</v>
      </c>
      <c r="D9" s="65">
        <v>33710</v>
      </c>
      <c r="E9" s="67">
        <v>26781</v>
      </c>
      <c r="F9" s="67">
        <v>9191</v>
      </c>
      <c r="G9" s="65">
        <f t="shared" ref="G9:G14" si="2">SUM(E9:F9)</f>
        <v>35972</v>
      </c>
      <c r="H9" s="66">
        <f t="shared" si="0"/>
        <v>6.8973775595737141</v>
      </c>
      <c r="I9" s="66">
        <f t="shared" si="0"/>
        <v>6.1684186207693115</v>
      </c>
      <c r="J9" s="66">
        <f t="shared" si="0"/>
        <v>6.710175022248599</v>
      </c>
      <c r="L9" s="68"/>
      <c r="M9" s="68"/>
      <c r="N9" s="69"/>
    </row>
    <row r="10" spans="1:14" ht="15" x14ac:dyDescent="0.25">
      <c r="A10" s="64" t="s">
        <v>35</v>
      </c>
      <c r="B10" s="67">
        <v>25171</v>
      </c>
      <c r="C10" s="67">
        <v>8809</v>
      </c>
      <c r="D10" s="65">
        <v>33980</v>
      </c>
      <c r="E10" s="67">
        <v>26985</v>
      </c>
      <c r="F10" s="67">
        <v>9086</v>
      </c>
      <c r="G10" s="65">
        <f t="shared" si="2"/>
        <v>36071</v>
      </c>
      <c r="H10" s="66">
        <f t="shared" si="0"/>
        <v>7.2067061300703283</v>
      </c>
      <c r="I10" s="66">
        <f t="shared" si="0"/>
        <v>3.1445112952662058</v>
      </c>
      <c r="J10" s="66">
        <f t="shared" si="0"/>
        <v>6.1536197763390144</v>
      </c>
      <c r="N10" s="69"/>
    </row>
    <row r="11" spans="1:14" ht="15" x14ac:dyDescent="0.25">
      <c r="A11" s="64" t="s">
        <v>36</v>
      </c>
      <c r="B11" s="67">
        <v>25041</v>
      </c>
      <c r="C11" s="67">
        <v>8112</v>
      </c>
      <c r="D11" s="65">
        <v>33153</v>
      </c>
      <c r="E11" s="67">
        <v>25172</v>
      </c>
      <c r="F11" s="67">
        <v>8104</v>
      </c>
      <c r="G11" s="65">
        <f t="shared" si="2"/>
        <v>33276</v>
      </c>
      <c r="H11" s="66">
        <f t="shared" si="0"/>
        <v>0.52314204704284606</v>
      </c>
      <c r="I11" s="66">
        <f t="shared" si="0"/>
        <v>-9.8619329388560661E-2</v>
      </c>
      <c r="J11" s="66">
        <f t="shared" si="0"/>
        <v>0.37100714867432938</v>
      </c>
      <c r="L11" s="68"/>
      <c r="M11" s="68"/>
      <c r="N11" s="69"/>
    </row>
    <row r="12" spans="1:14" ht="15" x14ac:dyDescent="0.25">
      <c r="A12" s="64" t="s">
        <v>37</v>
      </c>
      <c r="B12" s="67">
        <v>26708</v>
      </c>
      <c r="C12" s="67">
        <v>8427</v>
      </c>
      <c r="D12" s="65">
        <v>35135</v>
      </c>
      <c r="E12" s="67">
        <v>27199</v>
      </c>
      <c r="F12" s="67">
        <v>8562</v>
      </c>
      <c r="G12" s="65">
        <f t="shared" si="2"/>
        <v>35761</v>
      </c>
      <c r="H12" s="66">
        <f t="shared" si="0"/>
        <v>1.8384004792571407</v>
      </c>
      <c r="I12" s="66">
        <f t="shared" si="0"/>
        <v>1.6019935920256412</v>
      </c>
      <c r="J12" s="66">
        <f t="shared" si="0"/>
        <v>1.7816991603813781</v>
      </c>
      <c r="L12" s="68"/>
      <c r="M12" s="68"/>
      <c r="N12" s="69"/>
    </row>
    <row r="13" spans="1:14" ht="15" x14ac:dyDescent="0.25">
      <c r="A13" s="64" t="s">
        <v>38</v>
      </c>
      <c r="B13" s="67">
        <v>25448</v>
      </c>
      <c r="C13" s="67">
        <v>8309</v>
      </c>
      <c r="D13" s="65">
        <v>33757</v>
      </c>
      <c r="E13" s="67">
        <v>26043</v>
      </c>
      <c r="F13" s="67">
        <v>8554</v>
      </c>
      <c r="G13" s="65">
        <f t="shared" si="2"/>
        <v>34597</v>
      </c>
      <c r="H13" s="66">
        <f t="shared" si="0"/>
        <v>2.3381012260295542</v>
      </c>
      <c r="I13" s="66">
        <f t="shared" si="0"/>
        <v>2.9486099410277911</v>
      </c>
      <c r="J13" s="66">
        <f t="shared" si="0"/>
        <v>2.4883727819415169</v>
      </c>
      <c r="L13" s="68"/>
      <c r="M13" s="68"/>
      <c r="N13" s="69"/>
    </row>
    <row r="14" spans="1:14" ht="14.25" customHeight="1" x14ac:dyDescent="0.25">
      <c r="A14" s="64" t="s">
        <v>39</v>
      </c>
      <c r="B14" s="67">
        <v>24771</v>
      </c>
      <c r="C14" s="67">
        <v>8993</v>
      </c>
      <c r="D14" s="65">
        <v>33764</v>
      </c>
      <c r="E14" s="67">
        <v>26739</v>
      </c>
      <c r="F14" s="67">
        <v>9435</v>
      </c>
      <c r="G14" s="65">
        <f t="shared" si="2"/>
        <v>36174</v>
      </c>
      <c r="H14" s="66">
        <f t="shared" si="0"/>
        <v>7.944774131040333</v>
      </c>
      <c r="I14" s="66">
        <f t="shared" si="0"/>
        <v>4.914933837429114</v>
      </c>
      <c r="J14" s="66">
        <f t="shared" si="0"/>
        <v>7.1377798839000084</v>
      </c>
      <c r="N14" s="69"/>
    </row>
    <row r="15" spans="1:14" ht="15" hidden="1" x14ac:dyDescent="0.25">
      <c r="A15" s="61" t="s">
        <v>45</v>
      </c>
      <c r="B15" s="72">
        <f>SUM(B3:B13)</f>
        <v>269508</v>
      </c>
      <c r="C15" s="72">
        <f t="shared" ref="C15:G15" si="3">SUM(C3:C13)</f>
        <v>89294</v>
      </c>
      <c r="D15" s="72">
        <f t="shared" si="3"/>
        <v>358802</v>
      </c>
      <c r="E15" s="72">
        <f t="shared" si="3"/>
        <v>280278</v>
      </c>
      <c r="F15" s="72">
        <f t="shared" si="3"/>
        <v>93502</v>
      </c>
      <c r="G15" s="72">
        <f t="shared" si="3"/>
        <v>373780</v>
      </c>
      <c r="H15" s="73">
        <f t="shared" si="0"/>
        <v>3.9961708001246654</v>
      </c>
      <c r="I15" s="73">
        <f t="shared" si="0"/>
        <v>4.712522677895481</v>
      </c>
      <c r="J15" s="73">
        <f t="shared" si="0"/>
        <v>4.1744471881427714</v>
      </c>
      <c r="N15" s="69"/>
    </row>
    <row r="16" spans="1:14" ht="15" x14ac:dyDescent="0.25">
      <c r="A16" s="61" t="s">
        <v>5</v>
      </c>
      <c r="B16" s="72">
        <f>SUM(B3:B14)</f>
        <v>294279</v>
      </c>
      <c r="C16" s="72">
        <f>SUM(C3:C14)</f>
        <v>98287</v>
      </c>
      <c r="D16" s="72">
        <f>SUM(D3:D14)</f>
        <v>392566</v>
      </c>
      <c r="E16" s="72">
        <f t="shared" ref="E16:G16" si="4">SUM(E3:E14)</f>
        <v>307017</v>
      </c>
      <c r="F16" s="72">
        <f t="shared" si="4"/>
        <v>102937</v>
      </c>
      <c r="G16" s="72">
        <f t="shared" si="4"/>
        <v>409954</v>
      </c>
      <c r="H16" s="73">
        <f t="shared" si="0"/>
        <v>4.3285453600155011</v>
      </c>
      <c r="I16" s="73">
        <f t="shared" si="0"/>
        <v>4.7310427625220086</v>
      </c>
      <c r="J16" s="73">
        <f t="shared" si="0"/>
        <v>4.4293188916003867</v>
      </c>
      <c r="N16" s="69"/>
    </row>
    <row r="17" spans="1:24" x14ac:dyDescent="0.2">
      <c r="E17" s="68"/>
      <c r="F17" s="68"/>
      <c r="G17" s="79"/>
      <c r="H17" s="79"/>
      <c r="I17" s="76"/>
      <c r="J17" s="76"/>
      <c r="K17" s="77"/>
      <c r="M17" s="68"/>
    </row>
    <row r="18" spans="1:24" x14ac:dyDescent="0.2">
      <c r="E18" s="68"/>
      <c r="F18" s="68"/>
      <c r="G18" s="79"/>
      <c r="H18" s="79"/>
      <c r="I18" s="76"/>
      <c r="J18" s="76"/>
      <c r="K18" s="77"/>
      <c r="M18" s="68"/>
    </row>
    <row r="19" spans="1:24" x14ac:dyDescent="0.2">
      <c r="E19" s="68"/>
      <c r="F19" s="68"/>
      <c r="G19" s="79"/>
      <c r="H19" s="79"/>
      <c r="I19" s="76"/>
      <c r="J19" s="76"/>
      <c r="K19" s="77"/>
      <c r="M19" s="68"/>
    </row>
    <row r="20" spans="1:24" x14ac:dyDescent="0.2">
      <c r="E20" s="68"/>
      <c r="F20" s="68"/>
      <c r="G20" s="79"/>
      <c r="H20" s="79"/>
      <c r="I20" s="76"/>
      <c r="J20" s="76"/>
      <c r="K20" s="77"/>
      <c r="M20" s="68"/>
    </row>
    <row r="21" spans="1:24" x14ac:dyDescent="0.2">
      <c r="E21" s="68"/>
      <c r="F21" s="68"/>
      <c r="G21" s="79"/>
      <c r="H21" s="79"/>
      <c r="I21" s="76"/>
      <c r="J21" s="76"/>
      <c r="K21" s="77"/>
      <c r="M21" s="68"/>
    </row>
    <row r="22" spans="1:24" x14ac:dyDescent="0.2">
      <c r="E22" s="68"/>
      <c r="F22" s="68"/>
      <c r="G22" s="79"/>
      <c r="H22" s="79"/>
      <c r="I22" s="76"/>
      <c r="J22" s="76"/>
      <c r="K22" s="77"/>
      <c r="M22" s="68"/>
    </row>
    <row r="23" spans="1:24" x14ac:dyDescent="0.2">
      <c r="E23" s="68"/>
      <c r="F23" s="68"/>
      <c r="G23" s="79"/>
      <c r="H23" s="79"/>
      <c r="I23" s="76"/>
      <c r="J23" s="76"/>
      <c r="K23" s="77"/>
      <c r="M23" s="68"/>
    </row>
    <row r="24" spans="1:24" x14ac:dyDescent="0.2">
      <c r="E24" s="68"/>
      <c r="F24" s="68"/>
      <c r="G24" s="79"/>
      <c r="H24" s="79"/>
      <c r="I24" s="76"/>
      <c r="J24" s="76"/>
      <c r="K24" s="77"/>
      <c r="M24" s="68"/>
    </row>
    <row r="25" spans="1:24" x14ac:dyDescent="0.2">
      <c r="K25" s="79"/>
      <c r="L25" s="78"/>
    </row>
    <row r="26" spans="1:24" x14ac:dyDescent="0.2">
      <c r="K26" s="81"/>
      <c r="L26" s="82"/>
    </row>
    <row r="27" spans="1:24" x14ac:dyDescent="0.2">
      <c r="A27" s="80"/>
    </row>
    <row r="28" spans="1:24" x14ac:dyDescent="0.2">
      <c r="A28" s="83"/>
      <c r="L28" s="71"/>
      <c r="P28" s="84"/>
      <c r="Q28" s="84"/>
      <c r="R28" s="84"/>
      <c r="S28" s="84"/>
      <c r="T28" s="84"/>
      <c r="U28" s="84"/>
      <c r="V28" s="84"/>
      <c r="W28" s="84"/>
      <c r="X28" s="84"/>
    </row>
    <row r="29" spans="1:24" x14ac:dyDescent="0.2">
      <c r="K29" s="84"/>
    </row>
  </sheetData>
  <mergeCells count="3">
    <mergeCell ref="B1:D1"/>
    <mergeCell ref="E1:G1"/>
    <mergeCell ref="H1:J1"/>
  </mergeCells>
  <pageMargins left="0.75" right="0.75" top="1" bottom="1" header="0" footer="0"/>
  <pageSetup orientation="portrait" horizontalDpi="4294967292" r:id="rId1"/>
  <headerFooter alignWithMargins="0"/>
  <ignoredErrors>
    <ignoredError sqref="G3:G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R113"/>
  <sheetViews>
    <sheetView zoomScale="115" zoomScaleNormal="115" workbookViewId="0">
      <selection activeCell="H19" sqref="H19"/>
    </sheetView>
  </sheetViews>
  <sheetFormatPr baseColWidth="10" defaultRowHeight="12.75" x14ac:dyDescent="0.2"/>
  <cols>
    <col min="1" max="1" width="8.42578125" style="62" bestFit="1" customWidth="1"/>
    <col min="2" max="4" width="8.140625" style="62" bestFit="1" customWidth="1"/>
    <col min="5" max="5" width="7" style="62" bestFit="1" customWidth="1"/>
    <col min="6" max="6" width="8.140625" style="62" bestFit="1" customWidth="1"/>
    <col min="7" max="7" width="9.140625" style="62" customWidth="1"/>
    <col min="8" max="8" width="8.28515625" style="62" customWidth="1"/>
    <col min="9" max="9" width="8.140625" style="62" bestFit="1" customWidth="1"/>
    <col min="10" max="10" width="7.42578125" style="62" customWidth="1"/>
    <col min="11" max="11" width="8.7109375" style="62" customWidth="1"/>
    <col min="12" max="12" width="9.42578125" style="62" bestFit="1" customWidth="1"/>
    <col min="13" max="13" width="6.5703125" style="62" bestFit="1" customWidth="1"/>
    <col min="14" max="14" width="8.140625" style="62" bestFit="1" customWidth="1"/>
    <col min="15" max="15" width="6.5703125" style="62" bestFit="1" customWidth="1"/>
    <col min="16" max="16" width="7.42578125" style="62" customWidth="1"/>
    <col min="17" max="18" width="11.42578125" style="74"/>
    <col min="19" max="16384" width="11.42578125" style="62"/>
  </cols>
  <sheetData>
    <row r="1" spans="1:18" ht="8.25" customHeight="1" x14ac:dyDescent="0.2">
      <c r="Q1" s="62"/>
      <c r="R1" s="62"/>
    </row>
    <row r="2" spans="1:18" ht="22.5" customHeight="1" x14ac:dyDescent="0.2">
      <c r="A2" s="157" t="s">
        <v>46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Q2" s="62"/>
      <c r="R2" s="62"/>
    </row>
    <row r="3" spans="1:18" ht="15" x14ac:dyDescent="0.25">
      <c r="A3" s="61"/>
      <c r="B3" s="156">
        <v>2013</v>
      </c>
      <c r="C3" s="156"/>
      <c r="D3" s="156"/>
      <c r="E3" s="156"/>
      <c r="F3" s="156"/>
      <c r="G3" s="156">
        <v>2014</v>
      </c>
      <c r="H3" s="156"/>
      <c r="I3" s="156"/>
      <c r="J3" s="156"/>
      <c r="K3" s="156"/>
      <c r="L3" s="156" t="s">
        <v>44</v>
      </c>
      <c r="M3" s="156"/>
      <c r="N3" s="156"/>
      <c r="O3" s="156"/>
      <c r="P3" s="156"/>
      <c r="Q3" s="62"/>
      <c r="R3" s="62"/>
    </row>
    <row r="4" spans="1:18" s="85" customFormat="1" ht="15" x14ac:dyDescent="0.25">
      <c r="A4" s="63"/>
      <c r="B4" s="156" t="s">
        <v>3</v>
      </c>
      <c r="C4" s="156"/>
      <c r="D4" s="156" t="s">
        <v>4</v>
      </c>
      <c r="E4" s="156"/>
      <c r="F4" s="63"/>
      <c r="G4" s="156" t="s">
        <v>3</v>
      </c>
      <c r="H4" s="156"/>
      <c r="I4" s="156" t="s">
        <v>4</v>
      </c>
      <c r="J4" s="156"/>
      <c r="K4" s="63"/>
      <c r="L4" s="156" t="s">
        <v>3</v>
      </c>
      <c r="M4" s="156"/>
      <c r="N4" s="156" t="s">
        <v>4</v>
      </c>
      <c r="O4" s="156"/>
      <c r="P4" s="63"/>
    </row>
    <row r="5" spans="1:18" ht="15" x14ac:dyDescent="0.25">
      <c r="A5" s="61"/>
      <c r="B5" s="63" t="s">
        <v>47</v>
      </c>
      <c r="C5" s="63" t="s">
        <v>48</v>
      </c>
      <c r="D5" s="63" t="s">
        <v>47</v>
      </c>
      <c r="E5" s="63" t="s">
        <v>48</v>
      </c>
      <c r="F5" s="63" t="s">
        <v>5</v>
      </c>
      <c r="G5" s="63" t="s">
        <v>47</v>
      </c>
      <c r="H5" s="63" t="s">
        <v>48</v>
      </c>
      <c r="I5" s="63" t="s">
        <v>47</v>
      </c>
      <c r="J5" s="63" t="s">
        <v>48</v>
      </c>
      <c r="K5" s="63" t="s">
        <v>5</v>
      </c>
      <c r="L5" s="63" t="s">
        <v>47</v>
      </c>
      <c r="M5" s="63" t="s">
        <v>48</v>
      </c>
      <c r="N5" s="63" t="s">
        <v>47</v>
      </c>
      <c r="O5" s="63" t="s">
        <v>48</v>
      </c>
      <c r="P5" s="63" t="s">
        <v>5</v>
      </c>
      <c r="Q5" s="62"/>
      <c r="R5" s="62"/>
    </row>
    <row r="6" spans="1:18" s="88" customFormat="1" ht="16.5" customHeight="1" x14ac:dyDescent="0.25">
      <c r="A6" s="64" t="s">
        <v>8</v>
      </c>
      <c r="B6" s="86">
        <v>11139</v>
      </c>
      <c r="C6" s="86">
        <v>11131</v>
      </c>
      <c r="D6" s="86">
        <v>4047</v>
      </c>
      <c r="E6" s="86">
        <v>4062</v>
      </c>
      <c r="F6" s="86">
        <v>30379</v>
      </c>
      <c r="G6" s="65">
        <v>10908</v>
      </c>
      <c r="H6" s="65">
        <v>10924</v>
      </c>
      <c r="I6" s="65">
        <v>4328</v>
      </c>
      <c r="J6" s="65">
        <v>4346</v>
      </c>
      <c r="K6" s="65">
        <f t="shared" ref="K6:K14" si="0">SUM(G6:J6)</f>
        <v>30506</v>
      </c>
      <c r="L6" s="66">
        <f t="shared" ref="L6:O19" si="1">(G6/B6-1)*100</f>
        <v>-2.0737947751144681</v>
      </c>
      <c r="M6" s="66">
        <f t="shared" si="1"/>
        <v>-1.8596711885724537</v>
      </c>
      <c r="N6" s="66">
        <f t="shared" si="1"/>
        <v>6.9434148752162139</v>
      </c>
      <c r="O6" s="66">
        <f t="shared" si="1"/>
        <v>6.9916297390448134</v>
      </c>
      <c r="P6" s="66">
        <f t="shared" ref="P6:P17" si="2">+(K6/F6-1)*100</f>
        <v>0.41805194377695365</v>
      </c>
      <c r="Q6" s="87"/>
      <c r="R6" s="87"/>
    </row>
    <row r="7" spans="1:18" s="88" customFormat="1" ht="16.5" customHeight="1" x14ac:dyDescent="0.25">
      <c r="A7" s="64" t="s">
        <v>9</v>
      </c>
      <c r="B7" s="86">
        <v>9664</v>
      </c>
      <c r="C7" s="86">
        <v>9676</v>
      </c>
      <c r="D7" s="86">
        <v>3536</v>
      </c>
      <c r="E7" s="86">
        <v>3528</v>
      </c>
      <c r="F7" s="86">
        <v>26404</v>
      </c>
      <c r="G7" s="65">
        <v>9910</v>
      </c>
      <c r="H7" s="65">
        <v>9915</v>
      </c>
      <c r="I7" s="65">
        <v>3749</v>
      </c>
      <c r="J7" s="65">
        <v>3754</v>
      </c>
      <c r="K7" s="65">
        <f t="shared" si="0"/>
        <v>27328</v>
      </c>
      <c r="L7" s="66">
        <f t="shared" si="1"/>
        <v>2.5455298013244976</v>
      </c>
      <c r="M7" s="66">
        <f t="shared" si="1"/>
        <v>2.4700289375775064</v>
      </c>
      <c r="N7" s="66">
        <f t="shared" si="1"/>
        <v>6.0237556561085981</v>
      </c>
      <c r="O7" s="66">
        <f t="shared" si="1"/>
        <v>6.4058956916099863</v>
      </c>
      <c r="P7" s="66">
        <f t="shared" si="2"/>
        <v>3.4994697773064631</v>
      </c>
      <c r="Q7" s="87"/>
      <c r="R7" s="87"/>
    </row>
    <row r="8" spans="1:18" s="88" customFormat="1" ht="16.5" customHeight="1" x14ac:dyDescent="0.25">
      <c r="A8" s="64" t="s">
        <v>10</v>
      </c>
      <c r="B8" s="86">
        <v>10486</v>
      </c>
      <c r="C8" s="86">
        <v>10492</v>
      </c>
      <c r="D8" s="86">
        <v>4046</v>
      </c>
      <c r="E8" s="86">
        <v>4048</v>
      </c>
      <c r="F8" s="86">
        <v>29072</v>
      </c>
      <c r="G8" s="65">
        <v>11161</v>
      </c>
      <c r="H8" s="65">
        <v>11132</v>
      </c>
      <c r="I8" s="65">
        <v>4221</v>
      </c>
      <c r="J8" s="65">
        <v>4226</v>
      </c>
      <c r="K8" s="65">
        <f t="shared" si="0"/>
        <v>30740</v>
      </c>
      <c r="L8" s="66">
        <f t="shared" si="1"/>
        <v>6.4371543009727361</v>
      </c>
      <c r="M8" s="66">
        <f t="shared" si="1"/>
        <v>6.0998856271444968</v>
      </c>
      <c r="N8" s="66">
        <f t="shared" si="1"/>
        <v>4.325259515570945</v>
      </c>
      <c r="O8" s="66">
        <f t="shared" si="1"/>
        <v>4.39723320158103</v>
      </c>
      <c r="P8" s="66">
        <f t="shared" si="2"/>
        <v>5.7374793615850406</v>
      </c>
      <c r="Q8" s="87"/>
      <c r="R8" s="87"/>
    </row>
    <row r="9" spans="1:18" s="88" customFormat="1" ht="16.5" customHeight="1" x14ac:dyDescent="0.25">
      <c r="A9" s="64" t="s">
        <v>11</v>
      </c>
      <c r="B9" s="86">
        <v>10719</v>
      </c>
      <c r="C9" s="86">
        <v>10704</v>
      </c>
      <c r="D9" s="86">
        <v>3923</v>
      </c>
      <c r="E9" s="86">
        <v>3920</v>
      </c>
      <c r="F9" s="86">
        <v>29266</v>
      </c>
      <c r="G9" s="65">
        <v>11074</v>
      </c>
      <c r="H9" s="65">
        <v>11081</v>
      </c>
      <c r="I9" s="65">
        <v>4210</v>
      </c>
      <c r="J9" s="65">
        <v>4217</v>
      </c>
      <c r="K9" s="65">
        <f t="shared" si="0"/>
        <v>30582</v>
      </c>
      <c r="L9" s="66">
        <f t="shared" si="1"/>
        <v>3.3118761078458903</v>
      </c>
      <c r="M9" s="66">
        <f t="shared" si="1"/>
        <v>3.5220478325859395</v>
      </c>
      <c r="N9" s="66">
        <f t="shared" si="1"/>
        <v>7.3158297221514124</v>
      </c>
      <c r="O9" s="66">
        <f t="shared" si="1"/>
        <v>7.5765306122449028</v>
      </c>
      <c r="P9" s="66">
        <f t="shared" si="2"/>
        <v>4.4966855737032629</v>
      </c>
      <c r="Q9" s="87"/>
      <c r="R9" s="87"/>
    </row>
    <row r="10" spans="1:18" s="88" customFormat="1" ht="16.5" customHeight="1" x14ac:dyDescent="0.25">
      <c r="A10" s="64" t="s">
        <v>12</v>
      </c>
      <c r="B10" s="86">
        <v>11114</v>
      </c>
      <c r="C10" s="86">
        <v>11112</v>
      </c>
      <c r="D10" s="86">
        <v>3957</v>
      </c>
      <c r="E10" s="86">
        <v>3969</v>
      </c>
      <c r="F10" s="86">
        <v>30152</v>
      </c>
      <c r="G10" s="86">
        <v>11767</v>
      </c>
      <c r="H10" s="86">
        <v>11750</v>
      </c>
      <c r="I10" s="86">
        <v>4224</v>
      </c>
      <c r="J10" s="86">
        <v>4226</v>
      </c>
      <c r="K10" s="65">
        <f t="shared" si="0"/>
        <v>31967</v>
      </c>
      <c r="L10" s="66">
        <f t="shared" si="1"/>
        <v>5.8754723771819339</v>
      </c>
      <c r="M10" s="66">
        <f t="shared" si="1"/>
        <v>5.7415406767458599</v>
      </c>
      <c r="N10" s="66">
        <f t="shared" si="1"/>
        <v>6.7475360121304062</v>
      </c>
      <c r="O10" s="66">
        <f t="shared" si="1"/>
        <v>6.4751826656588518</v>
      </c>
      <c r="P10" s="66">
        <f t="shared" si="2"/>
        <v>6.0195011939506493</v>
      </c>
    </row>
    <row r="11" spans="1:18" s="88" customFormat="1" ht="16.5" customHeight="1" x14ac:dyDescent="0.25">
      <c r="A11" s="64" t="s">
        <v>13</v>
      </c>
      <c r="B11" s="86">
        <v>10701</v>
      </c>
      <c r="C11" s="86">
        <v>10691</v>
      </c>
      <c r="D11" s="86">
        <v>3897</v>
      </c>
      <c r="E11" s="86">
        <v>3904</v>
      </c>
      <c r="F11" s="86">
        <v>29193</v>
      </c>
      <c r="G11" s="86">
        <v>10997</v>
      </c>
      <c r="H11" s="86">
        <v>10985</v>
      </c>
      <c r="I11" s="86">
        <v>4177</v>
      </c>
      <c r="J11" s="86">
        <v>4189</v>
      </c>
      <c r="K11" s="65">
        <f t="shared" si="0"/>
        <v>30348</v>
      </c>
      <c r="L11" s="66">
        <f t="shared" si="1"/>
        <v>2.7660966264835052</v>
      </c>
      <c r="M11" s="66">
        <f t="shared" si="1"/>
        <v>2.7499766158451067</v>
      </c>
      <c r="N11" s="66">
        <f t="shared" si="1"/>
        <v>7.1850141134205847</v>
      </c>
      <c r="O11" s="66">
        <f t="shared" si="1"/>
        <v>7.3002049180327822</v>
      </c>
      <c r="P11" s="66">
        <f t="shared" si="2"/>
        <v>3.9564279108005307</v>
      </c>
    </row>
    <row r="12" spans="1:18" s="88" customFormat="1" ht="16.5" customHeight="1" x14ac:dyDescent="0.25">
      <c r="A12" s="64" t="s">
        <v>14</v>
      </c>
      <c r="B12" s="86">
        <v>11346</v>
      </c>
      <c r="C12" s="86">
        <v>11345</v>
      </c>
      <c r="D12" s="86">
        <v>4326</v>
      </c>
      <c r="E12" s="86">
        <v>4313</v>
      </c>
      <c r="F12" s="86">
        <v>31330</v>
      </c>
      <c r="G12" s="86">
        <v>12061</v>
      </c>
      <c r="H12" s="86">
        <v>12046</v>
      </c>
      <c r="I12" s="86">
        <v>4576</v>
      </c>
      <c r="J12" s="86">
        <v>4584</v>
      </c>
      <c r="K12" s="65">
        <f t="shared" si="0"/>
        <v>33267</v>
      </c>
      <c r="L12" s="66">
        <f t="shared" si="1"/>
        <v>6.3017803631235658</v>
      </c>
      <c r="M12" s="66">
        <f t="shared" si="1"/>
        <v>6.1789334508594029</v>
      </c>
      <c r="N12" s="66">
        <f t="shared" si="1"/>
        <v>5.7790106333795555</v>
      </c>
      <c r="O12" s="66">
        <f t="shared" si="1"/>
        <v>6.2833294690470609</v>
      </c>
      <c r="P12" s="66">
        <f t="shared" si="2"/>
        <v>6.1825726141078841</v>
      </c>
    </row>
    <row r="13" spans="1:18" s="88" customFormat="1" ht="16.5" customHeight="1" x14ac:dyDescent="0.25">
      <c r="A13" s="64" t="s">
        <v>15</v>
      </c>
      <c r="B13" s="86">
        <v>11401</v>
      </c>
      <c r="C13" s="86">
        <v>11387</v>
      </c>
      <c r="D13" s="86">
        <v>4396</v>
      </c>
      <c r="E13" s="86">
        <v>4385</v>
      </c>
      <c r="F13" s="86">
        <v>31569</v>
      </c>
      <c r="G13" s="86">
        <v>12104</v>
      </c>
      <c r="H13" s="86">
        <v>12104</v>
      </c>
      <c r="I13" s="86">
        <v>4531</v>
      </c>
      <c r="J13" s="86">
        <v>4531</v>
      </c>
      <c r="K13" s="65">
        <f t="shared" si="0"/>
        <v>33270</v>
      </c>
      <c r="L13" s="66">
        <f t="shared" si="1"/>
        <v>6.1661257784404899</v>
      </c>
      <c r="M13" s="66">
        <f t="shared" si="1"/>
        <v>6.2966540792131376</v>
      </c>
      <c r="N13" s="66">
        <f t="shared" si="1"/>
        <v>3.0709736123748943</v>
      </c>
      <c r="O13" s="66">
        <f t="shared" si="1"/>
        <v>3.3295324971493789</v>
      </c>
      <c r="P13" s="66">
        <f t="shared" si="2"/>
        <v>5.3881972821438806</v>
      </c>
    </row>
    <row r="14" spans="1:18" s="88" customFormat="1" ht="16.5" customHeight="1" x14ac:dyDescent="0.25">
      <c r="A14" s="64" t="s">
        <v>16</v>
      </c>
      <c r="B14" s="86">
        <v>10639</v>
      </c>
      <c r="C14" s="86">
        <v>10631</v>
      </c>
      <c r="D14" s="86">
        <v>4044</v>
      </c>
      <c r="E14" s="86">
        <v>4037</v>
      </c>
      <c r="F14" s="86">
        <v>29351</v>
      </c>
      <c r="G14" s="86">
        <v>11097</v>
      </c>
      <c r="H14" s="86">
        <v>11082</v>
      </c>
      <c r="I14" s="86">
        <v>4044</v>
      </c>
      <c r="J14" s="86">
        <v>4038</v>
      </c>
      <c r="K14" s="86">
        <f t="shared" si="0"/>
        <v>30261</v>
      </c>
      <c r="L14" s="66">
        <f t="shared" si="1"/>
        <v>4.3049158755522177</v>
      </c>
      <c r="M14" s="66">
        <f t="shared" si="1"/>
        <v>4.2423102248142275</v>
      </c>
      <c r="N14" s="66">
        <f t="shared" si="1"/>
        <v>0</v>
      </c>
      <c r="O14" s="66">
        <f t="shared" si="1"/>
        <v>2.4770869457513278E-2</v>
      </c>
      <c r="P14" s="66">
        <f t="shared" si="2"/>
        <v>3.1004054376341461</v>
      </c>
    </row>
    <row r="15" spans="1:18" s="88" customFormat="1" ht="16.5" customHeight="1" x14ac:dyDescent="0.25">
      <c r="A15" s="64" t="s">
        <v>17</v>
      </c>
      <c r="B15" s="86">
        <v>11327</v>
      </c>
      <c r="C15" s="86">
        <v>11318</v>
      </c>
      <c r="D15" s="86">
        <v>4199</v>
      </c>
      <c r="E15" s="86">
        <v>4202</v>
      </c>
      <c r="F15" s="86">
        <f>SUM(B15:E15)</f>
        <v>31046</v>
      </c>
      <c r="G15" s="86">
        <v>11872</v>
      </c>
      <c r="H15" s="86">
        <v>11872</v>
      </c>
      <c r="I15" s="86">
        <v>4268</v>
      </c>
      <c r="J15" s="86">
        <v>4272</v>
      </c>
      <c r="K15" s="86">
        <f>SUM(G15:J15)</f>
        <v>32284</v>
      </c>
      <c r="L15" s="66">
        <f t="shared" si="1"/>
        <v>4.8115123157058459</v>
      </c>
      <c r="M15" s="66">
        <f t="shared" si="1"/>
        <v>4.8948577487188505</v>
      </c>
      <c r="N15" s="66">
        <f t="shared" si="1"/>
        <v>1.6432483924744057</v>
      </c>
      <c r="O15" s="66">
        <f t="shared" si="1"/>
        <v>1.6658733936220749</v>
      </c>
      <c r="P15" s="66">
        <f t="shared" si="2"/>
        <v>3.9876312568446926</v>
      </c>
    </row>
    <row r="16" spans="1:18" s="88" customFormat="1" ht="16.5" customHeight="1" x14ac:dyDescent="0.25">
      <c r="A16" s="64" t="s">
        <v>18</v>
      </c>
      <c r="B16" s="86">
        <v>10808</v>
      </c>
      <c r="C16" s="86">
        <v>10824</v>
      </c>
      <c r="D16" s="86">
        <v>4149</v>
      </c>
      <c r="E16" s="86">
        <v>4134</v>
      </c>
      <c r="F16" s="86">
        <v>29915</v>
      </c>
      <c r="G16" s="86">
        <v>11432</v>
      </c>
      <c r="H16" s="86">
        <v>11428</v>
      </c>
      <c r="I16" s="86">
        <v>4263</v>
      </c>
      <c r="J16" s="86">
        <v>4265</v>
      </c>
      <c r="K16" s="86">
        <f>SUM(G16:J16)</f>
        <v>31388</v>
      </c>
      <c r="L16" s="66">
        <f t="shared" si="1"/>
        <v>5.7735011102886702</v>
      </c>
      <c r="M16" s="66">
        <f t="shared" si="1"/>
        <v>5.5801921655580289</v>
      </c>
      <c r="N16" s="66">
        <f t="shared" si="1"/>
        <v>2.747650036153293</v>
      </c>
      <c r="O16" s="66">
        <f t="shared" si="1"/>
        <v>3.1688437348814658</v>
      </c>
      <c r="P16" s="66">
        <f t="shared" si="2"/>
        <v>4.9239511950526449</v>
      </c>
    </row>
    <row r="17" spans="1:18" s="88" customFormat="1" ht="16.5" customHeight="1" x14ac:dyDescent="0.25">
      <c r="A17" s="64" t="s">
        <v>19</v>
      </c>
      <c r="B17" s="86">
        <v>11130</v>
      </c>
      <c r="C17" s="86">
        <v>11100</v>
      </c>
      <c r="D17" s="86">
        <v>4494</v>
      </c>
      <c r="E17" s="86">
        <v>4494</v>
      </c>
      <c r="F17" s="86">
        <v>31218</v>
      </c>
      <c r="G17" s="86">
        <v>11779</v>
      </c>
      <c r="H17" s="86">
        <v>11749</v>
      </c>
      <c r="I17" s="86">
        <v>4711</v>
      </c>
      <c r="J17" s="86">
        <v>4711</v>
      </c>
      <c r="K17" s="86">
        <f>SUM(G17:J17)</f>
        <v>32950</v>
      </c>
      <c r="L17" s="66">
        <f t="shared" si="1"/>
        <v>5.8310871518418628</v>
      </c>
      <c r="M17" s="66">
        <f t="shared" si="1"/>
        <v>5.8468468468468426</v>
      </c>
      <c r="N17" s="66">
        <f t="shared" si="1"/>
        <v>4.8286604361370777</v>
      </c>
      <c r="O17" s="66">
        <f t="shared" si="1"/>
        <v>4.8286604361370777</v>
      </c>
      <c r="P17" s="66">
        <f t="shared" si="2"/>
        <v>5.5480812351848208</v>
      </c>
    </row>
    <row r="18" spans="1:18" ht="15" hidden="1" x14ac:dyDescent="0.25">
      <c r="A18" s="61" t="s">
        <v>45</v>
      </c>
      <c r="B18" s="75">
        <f>SUM(B6:B17)</f>
        <v>130474</v>
      </c>
      <c r="C18" s="75">
        <f t="shared" ref="C18:K18" si="3">SUM(C6:C17)</f>
        <v>130411</v>
      </c>
      <c r="D18" s="75">
        <f t="shared" si="3"/>
        <v>49014</v>
      </c>
      <c r="E18" s="75">
        <f t="shared" si="3"/>
        <v>48996</v>
      </c>
      <c r="F18" s="75">
        <f t="shared" si="3"/>
        <v>358895</v>
      </c>
      <c r="G18" s="75">
        <f t="shared" si="3"/>
        <v>136162</v>
      </c>
      <c r="H18" s="75">
        <f t="shared" si="3"/>
        <v>136068</v>
      </c>
      <c r="I18" s="75">
        <f t="shared" si="3"/>
        <v>51302</v>
      </c>
      <c r="J18" s="75">
        <f t="shared" si="3"/>
        <v>51359</v>
      </c>
      <c r="K18" s="75">
        <f t="shared" si="3"/>
        <v>374891</v>
      </c>
      <c r="L18" s="73">
        <f t="shared" si="1"/>
        <v>4.3594892468997726</v>
      </c>
      <c r="M18" s="73">
        <f t="shared" si="1"/>
        <v>4.3378242632906794</v>
      </c>
      <c r="N18" s="73">
        <f t="shared" si="1"/>
        <v>4.6680540253805081</v>
      </c>
      <c r="O18" s="73">
        <f t="shared" si="1"/>
        <v>4.8228426810351888</v>
      </c>
      <c r="P18" s="73">
        <f>+(K18/F18-1)*100</f>
        <v>4.4570138898563538</v>
      </c>
      <c r="Q18" s="62"/>
      <c r="R18" s="68"/>
    </row>
    <row r="19" spans="1:18" ht="15" x14ac:dyDescent="0.25">
      <c r="A19" s="61" t="s">
        <v>5</v>
      </c>
      <c r="B19" s="75">
        <f>SUM(B6:B17)</f>
        <v>130474</v>
      </c>
      <c r="C19" s="75">
        <f>SUM(C6:C17)</f>
        <v>130411</v>
      </c>
      <c r="D19" s="75">
        <f>SUM(D6:D17)</f>
        <v>49014</v>
      </c>
      <c r="E19" s="75">
        <f>SUM(E6:E17)</f>
        <v>48996</v>
      </c>
      <c r="F19" s="75">
        <f>SUM(F6:F17)</f>
        <v>358895</v>
      </c>
      <c r="G19" s="75">
        <f t="shared" ref="G19:K19" si="4">SUM(G6:G17)</f>
        <v>136162</v>
      </c>
      <c r="H19" s="75">
        <f t="shared" si="4"/>
        <v>136068</v>
      </c>
      <c r="I19" s="75">
        <f t="shared" si="4"/>
        <v>51302</v>
      </c>
      <c r="J19" s="75">
        <f t="shared" si="4"/>
        <v>51359</v>
      </c>
      <c r="K19" s="75">
        <f t="shared" si="4"/>
        <v>374891</v>
      </c>
      <c r="L19" s="73">
        <f t="shared" si="1"/>
        <v>4.3594892468997726</v>
      </c>
      <c r="M19" s="73">
        <f t="shared" si="1"/>
        <v>4.3378242632906794</v>
      </c>
      <c r="N19" s="73">
        <f t="shared" si="1"/>
        <v>4.6680540253805081</v>
      </c>
      <c r="O19" s="73">
        <f t="shared" si="1"/>
        <v>4.8228426810351888</v>
      </c>
      <c r="P19" s="73">
        <f>+(K19/F19-1)*100</f>
        <v>4.4570138898563538</v>
      </c>
      <c r="Q19" s="62"/>
    </row>
    <row r="20" spans="1:18" x14ac:dyDescent="0.2">
      <c r="B20" s="68"/>
      <c r="C20" s="68"/>
      <c r="E20" s="68"/>
      <c r="F20" s="68"/>
      <c r="H20" s="68"/>
      <c r="I20" s="68"/>
      <c r="J20" s="68"/>
      <c r="K20" s="68"/>
      <c r="Q20" s="62"/>
    </row>
    <row r="21" spans="1:18" x14ac:dyDescent="0.2">
      <c r="C21" s="68"/>
      <c r="D21" s="68"/>
      <c r="E21" s="68"/>
      <c r="F21" s="68"/>
      <c r="H21" s="83"/>
      <c r="I21" s="68"/>
      <c r="J21" s="68"/>
      <c r="K21" s="68"/>
      <c r="L21" s="68"/>
      <c r="M21" s="84"/>
      <c r="N21" s="68"/>
      <c r="R21" s="62"/>
    </row>
    <row r="22" spans="1:18" x14ac:dyDescent="0.2">
      <c r="B22" s="68"/>
      <c r="C22" s="68"/>
      <c r="D22" s="68"/>
      <c r="I22" s="68"/>
      <c r="J22" s="68"/>
      <c r="K22" s="68"/>
      <c r="L22" s="68"/>
      <c r="M22" s="68"/>
      <c r="O22" s="68"/>
      <c r="P22" s="68"/>
      <c r="R22" s="62"/>
    </row>
    <row r="23" spans="1:18" x14ac:dyDescent="0.2">
      <c r="I23" s="68"/>
      <c r="J23" s="68"/>
      <c r="Q23" s="62"/>
      <c r="R23" s="62"/>
    </row>
    <row r="24" spans="1:18" x14ac:dyDescent="0.2">
      <c r="J24" s="68"/>
      <c r="K24" s="68"/>
      <c r="Q24" s="62"/>
      <c r="R24" s="62"/>
    </row>
    <row r="25" spans="1:18" x14ac:dyDescent="0.2">
      <c r="Q25" s="62"/>
      <c r="R25" s="62"/>
    </row>
    <row r="26" spans="1:18" x14ac:dyDescent="0.2">
      <c r="Q26" s="62"/>
      <c r="R26" s="62"/>
    </row>
    <row r="27" spans="1:18" x14ac:dyDescent="0.2">
      <c r="K27" s="68"/>
      <c r="Q27" s="62"/>
      <c r="R27" s="62"/>
    </row>
    <row r="28" spans="1:18" x14ac:dyDescent="0.2">
      <c r="Q28" s="62"/>
      <c r="R28" s="62"/>
    </row>
    <row r="29" spans="1:18" x14ac:dyDescent="0.2">
      <c r="Q29" s="62"/>
      <c r="R29" s="62"/>
    </row>
    <row r="30" spans="1:18" x14ac:dyDescent="0.2">
      <c r="Q30" s="62"/>
      <c r="R30" s="62"/>
    </row>
    <row r="31" spans="1:18" x14ac:dyDescent="0.2">
      <c r="Q31" s="62"/>
      <c r="R31" s="62"/>
    </row>
    <row r="32" spans="1:18" x14ac:dyDescent="0.2">
      <c r="Q32" s="62"/>
      <c r="R32" s="62"/>
    </row>
    <row r="33" spans="17:18" x14ac:dyDescent="0.2">
      <c r="Q33" s="62"/>
      <c r="R33" s="62"/>
    </row>
    <row r="34" spans="17:18" x14ac:dyDescent="0.2">
      <c r="Q34" s="62"/>
      <c r="R34" s="62"/>
    </row>
    <row r="35" spans="17:18" x14ac:dyDescent="0.2">
      <c r="Q35" s="62"/>
      <c r="R35" s="62"/>
    </row>
    <row r="36" spans="17:18" x14ac:dyDescent="0.2">
      <c r="Q36" s="62"/>
      <c r="R36" s="62"/>
    </row>
    <row r="37" spans="17:18" x14ac:dyDescent="0.2">
      <c r="Q37" s="62"/>
      <c r="R37" s="62"/>
    </row>
    <row r="38" spans="17:18" x14ac:dyDescent="0.2">
      <c r="Q38" s="62"/>
      <c r="R38" s="62"/>
    </row>
    <row r="39" spans="17:18" x14ac:dyDescent="0.2">
      <c r="Q39" s="62"/>
      <c r="R39" s="62"/>
    </row>
    <row r="40" spans="17:18" x14ac:dyDescent="0.2">
      <c r="Q40" s="62"/>
      <c r="R40" s="62"/>
    </row>
    <row r="41" spans="17:18" x14ac:dyDescent="0.2">
      <c r="Q41" s="62"/>
      <c r="R41" s="62"/>
    </row>
    <row r="42" spans="17:18" x14ac:dyDescent="0.2">
      <c r="Q42" s="62"/>
      <c r="R42" s="62"/>
    </row>
    <row r="43" spans="17:18" x14ac:dyDescent="0.2">
      <c r="Q43" s="62"/>
      <c r="R43" s="62"/>
    </row>
    <row r="44" spans="17:18" x14ac:dyDescent="0.2">
      <c r="Q44" s="62"/>
      <c r="R44" s="62"/>
    </row>
    <row r="45" spans="17:18" x14ac:dyDescent="0.2">
      <c r="Q45" s="62"/>
      <c r="R45" s="62"/>
    </row>
    <row r="46" spans="17:18" x14ac:dyDescent="0.2">
      <c r="Q46" s="62"/>
      <c r="R46" s="62"/>
    </row>
    <row r="47" spans="17:18" x14ac:dyDescent="0.2">
      <c r="Q47" s="62"/>
      <c r="R47" s="62"/>
    </row>
    <row r="48" spans="17:18" x14ac:dyDescent="0.2">
      <c r="Q48" s="62"/>
      <c r="R48" s="62"/>
    </row>
    <row r="49" spans="4:18" x14ac:dyDescent="0.2">
      <c r="Q49" s="62"/>
      <c r="R49" s="62"/>
    </row>
    <row r="50" spans="4:18" x14ac:dyDescent="0.2">
      <c r="Q50" s="62"/>
      <c r="R50" s="62"/>
    </row>
    <row r="51" spans="4:18" x14ac:dyDescent="0.2">
      <c r="Q51" s="62"/>
      <c r="R51" s="62"/>
    </row>
    <row r="52" spans="4:18" x14ac:dyDescent="0.2">
      <c r="Q52" s="62"/>
      <c r="R52" s="62"/>
    </row>
    <row r="53" spans="4:18" x14ac:dyDescent="0.2">
      <c r="Q53" s="62"/>
      <c r="R53" s="62"/>
    </row>
    <row r="54" spans="4:18" x14ac:dyDescent="0.2">
      <c r="Q54" s="62"/>
      <c r="R54" s="62"/>
    </row>
    <row r="55" spans="4:18" x14ac:dyDescent="0.2">
      <c r="Q55" s="62"/>
      <c r="R55" s="62"/>
    </row>
    <row r="56" spans="4:18" x14ac:dyDescent="0.2">
      <c r="Q56" s="62"/>
      <c r="R56" s="62"/>
    </row>
    <row r="57" spans="4:18" x14ac:dyDescent="0.2">
      <c r="D57" s="89"/>
      <c r="E57" s="89"/>
      <c r="F57" s="89"/>
      <c r="G57" s="89"/>
      <c r="H57" s="89"/>
      <c r="I57" s="89"/>
      <c r="J57" s="89"/>
      <c r="K57" s="89"/>
      <c r="L57" s="89"/>
      <c r="Q57" s="62"/>
      <c r="R57" s="62"/>
    </row>
    <row r="58" spans="4:18" x14ac:dyDescent="0.2">
      <c r="Q58" s="62"/>
      <c r="R58" s="62"/>
    </row>
    <row r="59" spans="4:18" x14ac:dyDescent="0.2">
      <c r="Q59" s="62"/>
      <c r="R59" s="62"/>
    </row>
    <row r="60" spans="4:18" x14ac:dyDescent="0.2">
      <c r="Q60" s="62"/>
      <c r="R60" s="62"/>
    </row>
    <row r="61" spans="4:18" x14ac:dyDescent="0.2">
      <c r="Q61" s="62"/>
      <c r="R61" s="62"/>
    </row>
    <row r="62" spans="4:18" x14ac:dyDescent="0.2">
      <c r="Q62" s="62"/>
      <c r="R62" s="62"/>
    </row>
    <row r="63" spans="4:18" x14ac:dyDescent="0.2">
      <c r="Q63" s="62"/>
      <c r="R63" s="62"/>
    </row>
    <row r="64" spans="4:18" x14ac:dyDescent="0.2">
      <c r="Q64" s="62"/>
      <c r="R64" s="62"/>
    </row>
    <row r="65" spans="17:18" x14ac:dyDescent="0.2">
      <c r="Q65" s="62"/>
      <c r="R65" s="62"/>
    </row>
    <row r="66" spans="17:18" x14ac:dyDescent="0.2">
      <c r="Q66" s="62"/>
      <c r="R66" s="62"/>
    </row>
    <row r="67" spans="17:18" x14ac:dyDescent="0.2">
      <c r="Q67" s="62"/>
      <c r="R67" s="62"/>
    </row>
    <row r="68" spans="17:18" x14ac:dyDescent="0.2">
      <c r="Q68" s="62"/>
      <c r="R68" s="62"/>
    </row>
    <row r="69" spans="17:18" x14ac:dyDescent="0.2">
      <c r="Q69" s="62"/>
      <c r="R69" s="62"/>
    </row>
    <row r="70" spans="17:18" x14ac:dyDescent="0.2">
      <c r="Q70" s="62"/>
      <c r="R70" s="62"/>
    </row>
    <row r="71" spans="17:18" x14ac:dyDescent="0.2">
      <c r="Q71" s="62"/>
      <c r="R71" s="62"/>
    </row>
    <row r="72" spans="17:18" x14ac:dyDescent="0.2">
      <c r="Q72" s="62"/>
      <c r="R72" s="62"/>
    </row>
    <row r="73" spans="17:18" x14ac:dyDescent="0.2">
      <c r="Q73" s="62"/>
      <c r="R73" s="62"/>
    </row>
    <row r="74" spans="17:18" x14ac:dyDescent="0.2">
      <c r="Q74" s="62"/>
      <c r="R74" s="62"/>
    </row>
    <row r="75" spans="17:18" x14ac:dyDescent="0.2">
      <c r="Q75" s="62"/>
      <c r="R75" s="62"/>
    </row>
    <row r="76" spans="17:18" x14ac:dyDescent="0.2">
      <c r="Q76" s="62"/>
      <c r="R76" s="62"/>
    </row>
    <row r="77" spans="17:18" x14ac:dyDescent="0.2">
      <c r="Q77" s="62"/>
      <c r="R77" s="62"/>
    </row>
    <row r="78" spans="17:18" x14ac:dyDescent="0.2">
      <c r="Q78" s="62"/>
      <c r="R78" s="62"/>
    </row>
    <row r="79" spans="17:18" x14ac:dyDescent="0.2">
      <c r="Q79" s="62"/>
      <c r="R79" s="62"/>
    </row>
    <row r="80" spans="17:18" x14ac:dyDescent="0.2">
      <c r="Q80" s="62"/>
      <c r="R80" s="62"/>
    </row>
    <row r="81" spans="17:18" x14ac:dyDescent="0.2">
      <c r="Q81" s="62"/>
      <c r="R81" s="62"/>
    </row>
    <row r="82" spans="17:18" x14ac:dyDescent="0.2">
      <c r="Q82" s="62"/>
      <c r="R82" s="62"/>
    </row>
    <row r="83" spans="17:18" x14ac:dyDescent="0.2">
      <c r="Q83" s="62"/>
      <c r="R83" s="62"/>
    </row>
    <row r="84" spans="17:18" x14ac:dyDescent="0.2">
      <c r="Q84" s="62"/>
      <c r="R84" s="62"/>
    </row>
    <row r="85" spans="17:18" x14ac:dyDescent="0.2">
      <c r="Q85" s="62"/>
      <c r="R85" s="62"/>
    </row>
    <row r="86" spans="17:18" x14ac:dyDescent="0.2">
      <c r="Q86" s="62"/>
      <c r="R86" s="62"/>
    </row>
    <row r="87" spans="17:18" x14ac:dyDescent="0.2">
      <c r="Q87" s="62"/>
      <c r="R87" s="62"/>
    </row>
    <row r="88" spans="17:18" x14ac:dyDescent="0.2">
      <c r="Q88" s="62"/>
      <c r="R88" s="62"/>
    </row>
    <row r="89" spans="17:18" x14ac:dyDescent="0.2">
      <c r="Q89" s="62"/>
      <c r="R89" s="62"/>
    </row>
    <row r="90" spans="17:18" x14ac:dyDescent="0.2">
      <c r="Q90" s="62"/>
      <c r="R90" s="62"/>
    </row>
    <row r="91" spans="17:18" x14ac:dyDescent="0.2">
      <c r="Q91" s="62"/>
      <c r="R91" s="62"/>
    </row>
    <row r="92" spans="17:18" x14ac:dyDescent="0.2">
      <c r="Q92" s="62"/>
      <c r="R92" s="62"/>
    </row>
    <row r="93" spans="17:18" x14ac:dyDescent="0.2">
      <c r="Q93" s="62"/>
      <c r="R93" s="62"/>
    </row>
    <row r="94" spans="17:18" x14ac:dyDescent="0.2">
      <c r="Q94" s="62"/>
      <c r="R94" s="62"/>
    </row>
    <row r="95" spans="17:18" x14ac:dyDescent="0.2">
      <c r="Q95" s="62"/>
      <c r="R95" s="62"/>
    </row>
    <row r="96" spans="17:18" x14ac:dyDescent="0.2">
      <c r="Q96" s="62"/>
      <c r="R96" s="62"/>
    </row>
    <row r="97" spans="17:18" x14ac:dyDescent="0.2">
      <c r="Q97" s="62"/>
      <c r="R97" s="62"/>
    </row>
    <row r="98" spans="17:18" x14ac:dyDescent="0.2">
      <c r="Q98" s="62"/>
      <c r="R98" s="62"/>
    </row>
    <row r="99" spans="17:18" x14ac:dyDescent="0.2">
      <c r="Q99" s="62"/>
      <c r="R99" s="62"/>
    </row>
    <row r="100" spans="17:18" x14ac:dyDescent="0.2">
      <c r="Q100" s="62"/>
      <c r="R100" s="62"/>
    </row>
    <row r="101" spans="17:18" x14ac:dyDescent="0.2">
      <c r="Q101" s="62"/>
      <c r="R101" s="62"/>
    </row>
    <row r="102" spans="17:18" x14ac:dyDescent="0.2">
      <c r="Q102" s="62"/>
      <c r="R102" s="62"/>
    </row>
    <row r="103" spans="17:18" x14ac:dyDescent="0.2">
      <c r="Q103" s="62"/>
      <c r="R103" s="62"/>
    </row>
    <row r="104" spans="17:18" x14ac:dyDescent="0.2">
      <c r="Q104" s="62"/>
      <c r="R104" s="62"/>
    </row>
    <row r="105" spans="17:18" x14ac:dyDescent="0.2">
      <c r="Q105" s="62"/>
      <c r="R105" s="62"/>
    </row>
    <row r="106" spans="17:18" x14ac:dyDescent="0.2">
      <c r="Q106" s="62"/>
      <c r="R106" s="62"/>
    </row>
    <row r="107" spans="17:18" x14ac:dyDescent="0.2">
      <c r="Q107" s="62"/>
      <c r="R107" s="62"/>
    </row>
    <row r="108" spans="17:18" x14ac:dyDescent="0.2">
      <c r="Q108" s="62"/>
      <c r="R108" s="62"/>
    </row>
    <row r="109" spans="17:18" x14ac:dyDescent="0.2">
      <c r="Q109" s="62"/>
      <c r="R109" s="62"/>
    </row>
    <row r="110" spans="17:18" x14ac:dyDescent="0.2">
      <c r="Q110" s="62"/>
      <c r="R110" s="62"/>
    </row>
    <row r="111" spans="17:18" x14ac:dyDescent="0.2">
      <c r="Q111" s="62"/>
      <c r="R111" s="62"/>
    </row>
    <row r="112" spans="17:18" x14ac:dyDescent="0.2">
      <c r="Q112" s="62"/>
      <c r="R112" s="62"/>
    </row>
    <row r="113" spans="17:18" x14ac:dyDescent="0.2">
      <c r="Q113" s="62"/>
      <c r="R113" s="62"/>
    </row>
  </sheetData>
  <mergeCells count="10">
    <mergeCell ref="A2:O2"/>
    <mergeCell ref="B3:F3"/>
    <mergeCell ref="G3:K3"/>
    <mergeCell ref="L3:P3"/>
    <mergeCell ref="B4:C4"/>
    <mergeCell ref="D4:E4"/>
    <mergeCell ref="G4:H4"/>
    <mergeCell ref="I4:J4"/>
    <mergeCell ref="L4:M4"/>
    <mergeCell ref="N4:O4"/>
  </mergeCells>
  <printOptions horizontalCentered="1"/>
  <pageMargins left="0.74803149606299213" right="0.74803149606299213" top="0.98425196850393704" bottom="0.98425196850393704" header="0" footer="0"/>
  <pageSetup paperSize="5" orientation="landscape" r:id="rId1"/>
  <headerFooter alignWithMargins="0"/>
  <ignoredErrors>
    <ignoredError sqref="K6:K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O21"/>
  <sheetViews>
    <sheetView zoomScale="115" zoomScaleNormal="115" workbookViewId="0">
      <pane ySplit="4" topLeftCell="A5" activePane="bottomLeft" state="frozen"/>
      <selection activeCell="H19" sqref="H19"/>
      <selection pane="bottomLeft" activeCell="H19" sqref="H19"/>
    </sheetView>
  </sheetViews>
  <sheetFormatPr baseColWidth="10" defaultRowHeight="12.75" x14ac:dyDescent="0.2"/>
  <cols>
    <col min="1" max="1" width="11" style="62" bestFit="1" customWidth="1"/>
    <col min="2" max="2" width="8.28515625" style="62" bestFit="1" customWidth="1"/>
    <col min="3" max="3" width="9.140625" style="62" bestFit="1" customWidth="1"/>
    <col min="4" max="4" width="12.85546875" style="62" bestFit="1" customWidth="1"/>
    <col min="5" max="5" width="8" style="62" bestFit="1" customWidth="1"/>
    <col min="6" max="6" width="7.85546875" style="62" bestFit="1" customWidth="1"/>
    <col min="7" max="7" width="9.140625" style="62" bestFit="1" customWidth="1"/>
    <col min="8" max="8" width="8.28515625" style="62" bestFit="1" customWidth="1"/>
    <col min="9" max="9" width="6.5703125" style="62" bestFit="1" customWidth="1"/>
    <col min="10" max="10" width="9.140625" style="62" customWidth="1"/>
    <col min="11" max="11" width="8" style="62" bestFit="1" customWidth="1"/>
    <col min="12" max="12" width="9.7109375" style="62" bestFit="1" customWidth="1"/>
    <col min="13" max="13" width="9.140625" style="62" bestFit="1" customWidth="1"/>
    <col min="14" max="14" width="7.85546875" style="62" bestFit="1" customWidth="1"/>
    <col min="15" max="15" width="7.7109375" style="62" bestFit="1" customWidth="1"/>
    <col min="16" max="16384" width="11.42578125" style="62"/>
  </cols>
  <sheetData>
    <row r="1" spans="1:15" ht="15" x14ac:dyDescent="0.25">
      <c r="A1" s="61"/>
      <c r="B1" s="156">
        <v>2013</v>
      </c>
      <c r="C1" s="156"/>
      <c r="D1" s="156"/>
      <c r="E1" s="156"/>
      <c r="F1" s="156"/>
      <c r="G1" s="156"/>
      <c r="H1" s="156">
        <v>2014</v>
      </c>
      <c r="I1" s="156"/>
      <c r="J1" s="156"/>
      <c r="K1" s="156"/>
      <c r="L1" s="156"/>
      <c r="M1" s="156"/>
      <c r="N1" s="63"/>
      <c r="O1" s="63"/>
    </row>
    <row r="2" spans="1:15" ht="15" x14ac:dyDescent="0.25">
      <c r="A2" s="61"/>
      <c r="B2" s="156" t="s">
        <v>43</v>
      </c>
      <c r="C2" s="156"/>
      <c r="D2" s="156"/>
      <c r="E2" s="156" t="s">
        <v>42</v>
      </c>
      <c r="F2" s="156"/>
      <c r="G2" s="156"/>
      <c r="H2" s="156" t="s">
        <v>43</v>
      </c>
      <c r="I2" s="156"/>
      <c r="J2" s="156"/>
      <c r="K2" s="156" t="s">
        <v>42</v>
      </c>
      <c r="L2" s="156"/>
      <c r="M2" s="156"/>
      <c r="N2" s="156" t="s">
        <v>49</v>
      </c>
      <c r="O2" s="156"/>
    </row>
    <row r="3" spans="1:15" ht="15" x14ac:dyDescent="0.25">
      <c r="A3" s="61"/>
      <c r="B3" s="156" t="s">
        <v>50</v>
      </c>
      <c r="C3" s="156"/>
      <c r="D3" s="63" t="s">
        <v>51</v>
      </c>
      <c r="E3" s="156" t="s">
        <v>50</v>
      </c>
      <c r="F3" s="156"/>
      <c r="G3" s="63" t="s">
        <v>51</v>
      </c>
      <c r="H3" s="156" t="s">
        <v>50</v>
      </c>
      <c r="I3" s="156"/>
      <c r="J3" s="63" t="s">
        <v>51</v>
      </c>
      <c r="K3" s="156" t="s">
        <v>50</v>
      </c>
      <c r="L3" s="156"/>
      <c r="M3" s="63" t="s">
        <v>51</v>
      </c>
      <c r="N3" s="156" t="s">
        <v>25</v>
      </c>
      <c r="O3" s="156"/>
    </row>
    <row r="4" spans="1:15" ht="15" x14ac:dyDescent="0.25">
      <c r="A4" s="61"/>
      <c r="B4" s="63" t="s">
        <v>52</v>
      </c>
      <c r="C4" s="63" t="s">
        <v>53</v>
      </c>
      <c r="D4" s="63" t="s">
        <v>54</v>
      </c>
      <c r="E4" s="63" t="s">
        <v>52</v>
      </c>
      <c r="F4" s="63" t="s">
        <v>53</v>
      </c>
      <c r="G4" s="63" t="s">
        <v>54</v>
      </c>
      <c r="H4" s="63" t="s">
        <v>52</v>
      </c>
      <c r="I4" s="63" t="s">
        <v>53</v>
      </c>
      <c r="J4" s="63" t="s">
        <v>54</v>
      </c>
      <c r="K4" s="63" t="s">
        <v>52</v>
      </c>
      <c r="L4" s="63" t="s">
        <v>53</v>
      </c>
      <c r="M4" s="63" t="s">
        <v>54</v>
      </c>
      <c r="N4" s="63" t="s">
        <v>55</v>
      </c>
      <c r="O4" s="63" t="s">
        <v>56</v>
      </c>
    </row>
    <row r="5" spans="1:15" ht="15" x14ac:dyDescent="0.25">
      <c r="A5" s="64" t="s">
        <v>28</v>
      </c>
      <c r="B5" s="65">
        <v>21680</v>
      </c>
      <c r="C5" s="65">
        <v>590</v>
      </c>
      <c r="D5" s="65">
        <v>2367</v>
      </c>
      <c r="E5" s="65">
        <v>7612</v>
      </c>
      <c r="F5" s="65">
        <v>497</v>
      </c>
      <c r="G5" s="65">
        <v>21</v>
      </c>
      <c r="H5" s="65">
        <v>21290</v>
      </c>
      <c r="I5" s="65">
        <v>542</v>
      </c>
      <c r="J5" s="65">
        <v>2231</v>
      </c>
      <c r="K5" s="65">
        <v>8134</v>
      </c>
      <c r="L5" s="65">
        <v>540</v>
      </c>
      <c r="M5" s="65">
        <v>31</v>
      </c>
      <c r="N5" s="66">
        <f t="shared" ref="N5:N11" si="0">(H5/B5-1)*100</f>
        <v>-1.7988929889298899</v>
      </c>
      <c r="O5" s="66">
        <f t="shared" ref="O5:O10" si="1">(K5/E5-1)*100</f>
        <v>6.8575932737782397</v>
      </c>
    </row>
    <row r="6" spans="1:15" ht="15" x14ac:dyDescent="0.25">
      <c r="A6" s="64" t="s">
        <v>29</v>
      </c>
      <c r="B6" s="65">
        <v>18849</v>
      </c>
      <c r="C6" s="65">
        <v>491</v>
      </c>
      <c r="D6" s="65">
        <v>2570</v>
      </c>
      <c r="E6" s="65">
        <v>6538</v>
      </c>
      <c r="F6" s="65">
        <v>526</v>
      </c>
      <c r="G6" s="65">
        <v>16</v>
      </c>
      <c r="H6" s="65">
        <v>19385</v>
      </c>
      <c r="I6" s="65">
        <v>440</v>
      </c>
      <c r="J6" s="86">
        <v>2593</v>
      </c>
      <c r="K6" s="65">
        <v>6995</v>
      </c>
      <c r="L6" s="65">
        <v>508</v>
      </c>
      <c r="M6" s="86">
        <v>18</v>
      </c>
      <c r="N6" s="66">
        <f t="shared" si="0"/>
        <v>2.8436521831396888</v>
      </c>
      <c r="O6" s="66">
        <f t="shared" si="1"/>
        <v>6.989905169776689</v>
      </c>
    </row>
    <row r="7" spans="1:15" ht="15" x14ac:dyDescent="0.25">
      <c r="A7" s="64" t="s">
        <v>30</v>
      </c>
      <c r="B7" s="65">
        <v>20536</v>
      </c>
      <c r="C7" s="65">
        <v>442</v>
      </c>
      <c r="D7" s="65">
        <v>1869</v>
      </c>
      <c r="E7" s="65">
        <v>7517</v>
      </c>
      <c r="F7" s="65">
        <v>577</v>
      </c>
      <c r="G7" s="65">
        <v>21</v>
      </c>
      <c r="H7" s="65">
        <v>21814</v>
      </c>
      <c r="I7" s="65">
        <v>479</v>
      </c>
      <c r="J7" s="86">
        <v>2896</v>
      </c>
      <c r="K7" s="65">
        <v>7833</v>
      </c>
      <c r="L7" s="65">
        <v>614</v>
      </c>
      <c r="M7" s="86">
        <v>21</v>
      </c>
      <c r="N7" s="66">
        <f t="shared" si="0"/>
        <v>6.2232177639267583</v>
      </c>
      <c r="O7" s="66">
        <f t="shared" si="1"/>
        <v>4.2038047093255315</v>
      </c>
    </row>
    <row r="8" spans="1:15" ht="15" x14ac:dyDescent="0.25">
      <c r="A8" s="64" t="s">
        <v>31</v>
      </c>
      <c r="B8" s="65">
        <v>20893</v>
      </c>
      <c r="C8" s="65">
        <v>530</v>
      </c>
      <c r="D8" s="65">
        <v>2847</v>
      </c>
      <c r="E8" s="65">
        <v>7257</v>
      </c>
      <c r="F8" s="65">
        <v>586</v>
      </c>
      <c r="G8" s="65">
        <v>29</v>
      </c>
      <c r="H8" s="65">
        <v>21705</v>
      </c>
      <c r="I8" s="65">
        <v>450</v>
      </c>
      <c r="J8" s="86">
        <v>3131</v>
      </c>
      <c r="K8" s="65">
        <v>7867</v>
      </c>
      <c r="L8" s="65">
        <v>560</v>
      </c>
      <c r="M8" s="86">
        <v>21</v>
      </c>
      <c r="N8" s="66">
        <f t="shared" si="0"/>
        <v>3.8864691523476713</v>
      </c>
      <c r="O8" s="66">
        <f t="shared" si="1"/>
        <v>8.4056772771117458</v>
      </c>
    </row>
    <row r="9" spans="1:15" ht="15" x14ac:dyDescent="0.25">
      <c r="A9" s="64" t="s">
        <v>32</v>
      </c>
      <c r="B9" s="65">
        <v>21715</v>
      </c>
      <c r="C9" s="65">
        <v>511</v>
      </c>
      <c r="D9" s="65">
        <v>2457</v>
      </c>
      <c r="E9" s="65">
        <v>7339</v>
      </c>
      <c r="F9" s="65">
        <v>587</v>
      </c>
      <c r="G9" s="65">
        <v>26</v>
      </c>
      <c r="H9" s="65">
        <v>23125</v>
      </c>
      <c r="I9" s="65">
        <v>392</v>
      </c>
      <c r="J9" s="86">
        <v>3068</v>
      </c>
      <c r="K9" s="65">
        <v>7875</v>
      </c>
      <c r="L9" s="65">
        <v>575</v>
      </c>
      <c r="M9" s="86">
        <v>25</v>
      </c>
      <c r="N9" s="66">
        <f t="shared" si="0"/>
        <v>6.4932074602809031</v>
      </c>
      <c r="O9" s="66">
        <f t="shared" si="1"/>
        <v>7.3034473361493379</v>
      </c>
    </row>
    <row r="10" spans="1:15" ht="15" x14ac:dyDescent="0.25">
      <c r="A10" s="64" t="s">
        <v>33</v>
      </c>
      <c r="B10" s="65">
        <v>20929</v>
      </c>
      <c r="C10" s="65">
        <v>463</v>
      </c>
      <c r="D10" s="65">
        <v>2348</v>
      </c>
      <c r="E10" s="65">
        <v>7241</v>
      </c>
      <c r="F10" s="65">
        <v>560</v>
      </c>
      <c r="G10" s="65">
        <v>30</v>
      </c>
      <c r="H10" s="65">
        <v>21645</v>
      </c>
      <c r="I10" s="65">
        <v>337</v>
      </c>
      <c r="J10" s="86">
        <v>2575</v>
      </c>
      <c r="K10" s="65">
        <v>7792</v>
      </c>
      <c r="L10" s="65">
        <v>574</v>
      </c>
      <c r="M10" s="86">
        <v>22</v>
      </c>
      <c r="N10" s="66">
        <f t="shared" si="0"/>
        <v>3.4210903530985659</v>
      </c>
      <c r="O10" s="66">
        <f t="shared" si="1"/>
        <v>7.6094462090871451</v>
      </c>
    </row>
    <row r="11" spans="1:15" ht="15" x14ac:dyDescent="0.25">
      <c r="A11" s="64" t="s">
        <v>34</v>
      </c>
      <c r="B11" s="65">
        <v>22210</v>
      </c>
      <c r="C11" s="65">
        <v>481</v>
      </c>
      <c r="D11" s="65">
        <v>2362</v>
      </c>
      <c r="E11" s="65">
        <v>8082</v>
      </c>
      <c r="F11" s="65">
        <v>557</v>
      </c>
      <c r="G11" s="65">
        <v>18</v>
      </c>
      <c r="H11" s="65">
        <v>23798</v>
      </c>
      <c r="I11" s="65">
        <v>309</v>
      </c>
      <c r="J11" s="86">
        <v>2674</v>
      </c>
      <c r="K11" s="65">
        <v>8567</v>
      </c>
      <c r="L11" s="86">
        <v>593</v>
      </c>
      <c r="M11" s="86">
        <v>31</v>
      </c>
      <c r="N11" s="66">
        <f t="shared" si="0"/>
        <v>7.1499324628545802</v>
      </c>
      <c r="O11" s="66">
        <f>(K11/E11-1)*100</f>
        <v>6.0009898539965301</v>
      </c>
    </row>
    <row r="12" spans="1:15" ht="15" x14ac:dyDescent="0.25">
      <c r="A12" s="64" t="s">
        <v>35</v>
      </c>
      <c r="B12" s="65">
        <v>22326</v>
      </c>
      <c r="C12" s="65">
        <v>462</v>
      </c>
      <c r="D12" s="65">
        <v>2383</v>
      </c>
      <c r="E12" s="65">
        <v>8206</v>
      </c>
      <c r="F12" s="65">
        <v>575</v>
      </c>
      <c r="G12" s="65">
        <v>28</v>
      </c>
      <c r="H12" s="65">
        <v>23960</v>
      </c>
      <c r="I12" s="86">
        <v>248</v>
      </c>
      <c r="J12" s="86">
        <v>2777</v>
      </c>
      <c r="K12" s="65">
        <v>8446</v>
      </c>
      <c r="L12" s="86">
        <v>616</v>
      </c>
      <c r="M12" s="86">
        <v>24</v>
      </c>
      <c r="N12" s="66">
        <f>(H12/B12-1)*100</f>
        <v>7.3188211054376007</v>
      </c>
      <c r="O12" s="66">
        <f>(K12/E12-1)*100</f>
        <v>2.9246892517670098</v>
      </c>
    </row>
    <row r="13" spans="1:15" ht="15" x14ac:dyDescent="0.25">
      <c r="A13" s="64" t="s">
        <v>36</v>
      </c>
      <c r="B13" s="65">
        <v>20800</v>
      </c>
      <c r="C13" s="65">
        <v>470</v>
      </c>
      <c r="D13" s="65">
        <v>3771</v>
      </c>
      <c r="E13" s="65">
        <v>7521</v>
      </c>
      <c r="F13" s="65">
        <v>560</v>
      </c>
      <c r="G13" s="65">
        <v>31</v>
      </c>
      <c r="H13" s="65">
        <v>21930</v>
      </c>
      <c r="I13" s="86">
        <v>249</v>
      </c>
      <c r="J13" s="86">
        <v>2993</v>
      </c>
      <c r="K13" s="65">
        <v>7496</v>
      </c>
      <c r="L13" s="65">
        <v>586</v>
      </c>
      <c r="M13" s="86">
        <v>22</v>
      </c>
      <c r="N13" s="66">
        <f>(H13/B13-1)*100</f>
        <v>5.4326923076922995</v>
      </c>
      <c r="O13" s="66">
        <f>(K13/E13-1)*100</f>
        <v>-0.33240260603643046</v>
      </c>
    </row>
    <row r="14" spans="1:15" ht="15" x14ac:dyDescent="0.25">
      <c r="A14" s="64" t="s">
        <v>37</v>
      </c>
      <c r="B14" s="65">
        <v>22079</v>
      </c>
      <c r="C14" s="65">
        <v>566</v>
      </c>
      <c r="D14" s="65">
        <v>4063</v>
      </c>
      <c r="E14" s="65">
        <v>7783</v>
      </c>
      <c r="F14" s="65">
        <v>618</v>
      </c>
      <c r="G14" s="65">
        <v>26</v>
      </c>
      <c r="H14" s="65">
        <v>23469</v>
      </c>
      <c r="I14" s="65">
        <v>275</v>
      </c>
      <c r="J14" s="86">
        <v>3455</v>
      </c>
      <c r="K14" s="65">
        <v>7884</v>
      </c>
      <c r="L14" s="86">
        <v>656</v>
      </c>
      <c r="M14" s="65">
        <v>22</v>
      </c>
      <c r="N14" s="66">
        <f t="shared" ref="N14" si="2">(H14/B14-1)*100</f>
        <v>6.2955749807509509</v>
      </c>
      <c r="O14" s="66">
        <f t="shared" ref="O14:O16" si="3">(K14/E14-1)*100</f>
        <v>1.2977001156366352</v>
      </c>
    </row>
    <row r="15" spans="1:15" ht="15" x14ac:dyDescent="0.25">
      <c r="A15" s="64" t="s">
        <v>38</v>
      </c>
      <c r="B15" s="65">
        <v>21069</v>
      </c>
      <c r="C15" s="65">
        <v>563</v>
      </c>
      <c r="D15" s="65">
        <v>3816</v>
      </c>
      <c r="E15" s="65">
        <v>7664</v>
      </c>
      <c r="F15" s="65">
        <v>619</v>
      </c>
      <c r="G15" s="65">
        <v>26</v>
      </c>
      <c r="H15" s="65">
        <v>22625</v>
      </c>
      <c r="I15" s="65">
        <v>235</v>
      </c>
      <c r="J15" s="86">
        <v>3183</v>
      </c>
      <c r="K15" s="65">
        <v>7888</v>
      </c>
      <c r="L15" s="65">
        <v>640</v>
      </c>
      <c r="M15" s="86">
        <v>26</v>
      </c>
      <c r="N15" s="66">
        <f>(H15/B15-1)*100</f>
        <v>7.3852579619345882</v>
      </c>
      <c r="O15" s="66">
        <f t="shared" si="3"/>
        <v>2.9227557411273475</v>
      </c>
    </row>
    <row r="16" spans="1:15" ht="15" x14ac:dyDescent="0.25">
      <c r="A16" s="64" t="s">
        <v>39</v>
      </c>
      <c r="B16" s="65">
        <v>21671</v>
      </c>
      <c r="C16" s="65">
        <v>559</v>
      </c>
      <c r="D16" s="65">
        <v>2541</v>
      </c>
      <c r="E16" s="65">
        <v>8418</v>
      </c>
      <c r="F16" s="65">
        <v>570</v>
      </c>
      <c r="G16" s="65">
        <v>5</v>
      </c>
      <c r="H16" s="65">
        <v>23292</v>
      </c>
      <c r="I16" s="65">
        <v>236</v>
      </c>
      <c r="J16" s="86">
        <v>3211</v>
      </c>
      <c r="K16" s="86">
        <v>8824</v>
      </c>
      <c r="L16" s="65">
        <v>598</v>
      </c>
      <c r="M16" s="86">
        <v>13</v>
      </c>
      <c r="N16" s="66">
        <f>(H16/B16-1)*100</f>
        <v>7.4800424530478526</v>
      </c>
      <c r="O16" s="66">
        <f t="shared" si="3"/>
        <v>4.8229983368971219</v>
      </c>
    </row>
    <row r="17" spans="1:15" s="91" customFormat="1" ht="21.75" hidden="1" customHeight="1" x14ac:dyDescent="0.25">
      <c r="A17" s="61" t="s">
        <v>45</v>
      </c>
      <c r="B17" s="75">
        <f>SUM(B5:B16)</f>
        <v>254757</v>
      </c>
      <c r="C17" s="75">
        <f t="shared" ref="C17:M17" si="4">SUM(C5:C16)</f>
        <v>6128</v>
      </c>
      <c r="D17" s="75">
        <f t="shared" si="4"/>
        <v>33394</v>
      </c>
      <c r="E17" s="75">
        <f t="shared" si="4"/>
        <v>91178</v>
      </c>
      <c r="F17" s="75">
        <f t="shared" si="4"/>
        <v>6832</v>
      </c>
      <c r="G17" s="75">
        <f t="shared" si="4"/>
        <v>277</v>
      </c>
      <c r="H17" s="75">
        <f t="shared" si="4"/>
        <v>268038</v>
      </c>
      <c r="I17" s="75">
        <f t="shared" si="4"/>
        <v>4192</v>
      </c>
      <c r="J17" s="75">
        <f t="shared" si="4"/>
        <v>34787</v>
      </c>
      <c r="K17" s="75">
        <f t="shared" si="4"/>
        <v>95601</v>
      </c>
      <c r="L17" s="75">
        <f t="shared" si="4"/>
        <v>7060</v>
      </c>
      <c r="M17" s="75">
        <f t="shared" si="4"/>
        <v>276</v>
      </c>
      <c r="N17" s="90">
        <f>(H17/B17-1)*100</f>
        <v>5.2132031700797166</v>
      </c>
      <c r="O17" s="90">
        <f>(K17/E17-1)*100</f>
        <v>4.8509508872754292</v>
      </c>
    </row>
    <row r="18" spans="1:15" s="91" customFormat="1" ht="21.75" customHeight="1" x14ac:dyDescent="0.25">
      <c r="A18" s="61" t="s">
        <v>5</v>
      </c>
      <c r="B18" s="75">
        <f>SUM(B5:B16)</f>
        <v>254757</v>
      </c>
      <c r="C18" s="75">
        <f>SUM(C5:C16)</f>
        <v>6128</v>
      </c>
      <c r="D18" s="75">
        <f t="shared" ref="D18:G18" si="5">SUM(D5:D16)</f>
        <v>33394</v>
      </c>
      <c r="E18" s="75">
        <f t="shared" si="5"/>
        <v>91178</v>
      </c>
      <c r="F18" s="75">
        <f>SUM(F5:F16)</f>
        <v>6832</v>
      </c>
      <c r="G18" s="75">
        <f t="shared" si="5"/>
        <v>277</v>
      </c>
      <c r="H18" s="75">
        <f>SUM(H5:H16)</f>
        <v>268038</v>
      </c>
      <c r="I18" s="75">
        <f>SUM(I5:I16)</f>
        <v>4192</v>
      </c>
      <c r="J18" s="75">
        <f t="shared" ref="J18:M18" si="6">SUM(J5:J16)</f>
        <v>34787</v>
      </c>
      <c r="K18" s="75">
        <f t="shared" si="6"/>
        <v>95601</v>
      </c>
      <c r="L18" s="75">
        <f t="shared" si="6"/>
        <v>7060</v>
      </c>
      <c r="M18" s="75">
        <f t="shared" si="6"/>
        <v>276</v>
      </c>
      <c r="N18" s="90">
        <f>(H18/B18-1)*100</f>
        <v>5.2132031700797166</v>
      </c>
      <c r="O18" s="90">
        <f>(K18/E18-1)*100</f>
        <v>4.8509508872754292</v>
      </c>
    </row>
    <row r="19" spans="1:15" s="91" customFormat="1" ht="22.5" hidden="1" customHeight="1" x14ac:dyDescent="0.25">
      <c r="A19" s="61" t="s">
        <v>24</v>
      </c>
      <c r="B19" s="75">
        <f t="shared" ref="B19:G19" si="7">SUM(B5:B16)</f>
        <v>254757</v>
      </c>
      <c r="C19" s="75">
        <f t="shared" si="7"/>
        <v>6128</v>
      </c>
      <c r="D19" s="75">
        <f t="shared" si="7"/>
        <v>33394</v>
      </c>
      <c r="E19" s="75">
        <f t="shared" si="7"/>
        <v>91178</v>
      </c>
      <c r="F19" s="75">
        <f t="shared" si="7"/>
        <v>6832</v>
      </c>
      <c r="G19" s="75">
        <f t="shared" si="7"/>
        <v>277</v>
      </c>
      <c r="H19" s="73"/>
      <c r="I19" s="73"/>
      <c r="J19" s="73"/>
      <c r="K19" s="73"/>
      <c r="L19" s="73"/>
      <c r="M19" s="73"/>
      <c r="N19" s="73"/>
      <c r="O19" s="73"/>
    </row>
    <row r="20" spans="1:15" x14ac:dyDescent="0.2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4"/>
    </row>
    <row r="21" spans="1:15" x14ac:dyDescent="0.2">
      <c r="A21" s="95"/>
      <c r="B21" s="93"/>
      <c r="C21" s="93"/>
      <c r="D21" s="93"/>
      <c r="E21" s="93"/>
      <c r="F21" s="96"/>
      <c r="G21" s="97"/>
      <c r="H21" s="98"/>
      <c r="I21" s="93"/>
      <c r="J21" s="68"/>
      <c r="K21" s="68"/>
      <c r="L21" s="93"/>
      <c r="M21" s="93"/>
      <c r="N21" s="99"/>
      <c r="O21" s="99"/>
    </row>
  </sheetData>
  <mergeCells count="12">
    <mergeCell ref="N2:O2"/>
    <mergeCell ref="B3:C3"/>
    <mergeCell ref="E3:F3"/>
    <mergeCell ref="H3:I3"/>
    <mergeCell ref="K3:L3"/>
    <mergeCell ref="N3:O3"/>
    <mergeCell ref="B1:G1"/>
    <mergeCell ref="H1:M1"/>
    <mergeCell ref="B2:D2"/>
    <mergeCell ref="E2:G2"/>
    <mergeCell ref="H2:J2"/>
    <mergeCell ref="K2:M2"/>
  </mergeCells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T21"/>
  <sheetViews>
    <sheetView zoomScaleNormal="100" workbookViewId="0">
      <selection activeCell="L8" sqref="L8:N8"/>
    </sheetView>
  </sheetViews>
  <sheetFormatPr baseColWidth="10" defaultColWidth="11.42578125" defaultRowHeight="12.75" x14ac:dyDescent="0.2"/>
  <cols>
    <col min="1" max="7" width="11.42578125" style="124"/>
    <col min="8" max="9" width="9.42578125" style="124" customWidth="1"/>
    <col min="10" max="16384" width="11.42578125" style="124"/>
  </cols>
  <sheetData>
    <row r="1" spans="1:20" s="101" customFormat="1" ht="25.5" customHeight="1" thickBot="1" x14ac:dyDescent="0.3">
      <c r="A1" s="159" t="s">
        <v>65</v>
      </c>
      <c r="B1" s="160"/>
      <c r="C1" s="160"/>
      <c r="D1" s="160"/>
      <c r="E1" s="160"/>
      <c r="F1" s="160"/>
      <c r="G1" s="160"/>
      <c r="H1" s="160"/>
      <c r="I1" s="160"/>
      <c r="J1" s="160"/>
      <c r="K1" s="100"/>
      <c r="L1" s="161"/>
      <c r="M1" s="161"/>
    </row>
    <row r="2" spans="1:20" s="101" customFormat="1" ht="25.5" customHeight="1" x14ac:dyDescent="0.25">
      <c r="A2" s="102"/>
      <c r="B2" s="162">
        <v>2013</v>
      </c>
      <c r="C2" s="163"/>
      <c r="D2" s="164"/>
      <c r="E2" s="162">
        <v>2014</v>
      </c>
      <c r="F2" s="163"/>
      <c r="G2" s="164"/>
      <c r="H2" s="162" t="s">
        <v>44</v>
      </c>
      <c r="I2" s="163"/>
      <c r="J2" s="164"/>
      <c r="K2" s="103"/>
      <c r="L2" s="103"/>
      <c r="M2" s="103"/>
    </row>
    <row r="3" spans="1:20" s="101" customFormat="1" ht="25.5" customHeight="1" thickBot="1" x14ac:dyDescent="0.3">
      <c r="A3" s="104"/>
      <c r="B3" s="105" t="s">
        <v>66</v>
      </c>
      <c r="C3" s="106" t="s">
        <v>67</v>
      </c>
      <c r="D3" s="107" t="s">
        <v>24</v>
      </c>
      <c r="E3" s="105" t="s">
        <v>66</v>
      </c>
      <c r="F3" s="106" t="s">
        <v>67</v>
      </c>
      <c r="G3" s="107" t="s">
        <v>24</v>
      </c>
      <c r="H3" s="105" t="s">
        <v>66</v>
      </c>
      <c r="I3" s="106" t="s">
        <v>67</v>
      </c>
      <c r="J3" s="107" t="s">
        <v>24</v>
      </c>
    </row>
    <row r="4" spans="1:20" s="114" customFormat="1" ht="25.5" customHeight="1" x14ac:dyDescent="0.25">
      <c r="A4" s="108" t="s">
        <v>28</v>
      </c>
      <c r="B4" s="109">
        <v>5275.28</v>
      </c>
      <c r="C4" s="110">
        <v>22761.84</v>
      </c>
      <c r="D4" s="111">
        <v>28037.119999999999</v>
      </c>
      <c r="E4" s="109">
        <v>4880.1499999999996</v>
      </c>
      <c r="F4" s="110">
        <v>24275.91</v>
      </c>
      <c r="G4" s="111">
        <v>29156.059999999998</v>
      </c>
      <c r="H4" s="112">
        <f t="shared" ref="H4" si="0">SUM(E4/B4-1)*100</f>
        <v>-7.4902185286847338</v>
      </c>
      <c r="I4" s="113">
        <f t="shared" ref="I4:J4" si="1">SUM(F4/C4-1)*100</f>
        <v>6.6517908921247093</v>
      </c>
      <c r="J4" s="113">
        <f t="shared" si="1"/>
        <v>3.9909234614682099</v>
      </c>
    </row>
    <row r="5" spans="1:20" s="101" customFormat="1" ht="25.5" customHeight="1" x14ac:dyDescent="0.25">
      <c r="A5" s="108" t="s">
        <v>29</v>
      </c>
      <c r="B5" s="112">
        <v>4854.75</v>
      </c>
      <c r="C5" s="115">
        <v>24166.059999999998</v>
      </c>
      <c r="D5" s="113">
        <v>29020.809999999998</v>
      </c>
      <c r="E5" s="112">
        <v>4710.42</v>
      </c>
      <c r="F5" s="115">
        <v>24094.100000000002</v>
      </c>
      <c r="G5" s="113">
        <v>28804.520000000004</v>
      </c>
      <c r="H5" s="112">
        <f t="shared" ref="H5:J15" si="2">SUM(E5/B5-1)*100</f>
        <v>-2.9729646222771522</v>
      </c>
      <c r="I5" s="113">
        <f t="shared" si="2"/>
        <v>-0.29777299237027099</v>
      </c>
      <c r="J5" s="113">
        <f t="shared" si="2"/>
        <v>-0.74529277439187025</v>
      </c>
    </row>
    <row r="6" spans="1:20" s="101" customFormat="1" ht="25.5" customHeight="1" x14ac:dyDescent="0.25">
      <c r="A6" s="108" t="s">
        <v>30</v>
      </c>
      <c r="B6" s="112">
        <v>5121.5600000000004</v>
      </c>
      <c r="C6" s="115">
        <v>27234.25</v>
      </c>
      <c r="D6" s="113">
        <v>32355.81</v>
      </c>
      <c r="E6" s="112">
        <v>5124.75</v>
      </c>
      <c r="F6" s="115">
        <v>28474.18</v>
      </c>
      <c r="G6" s="113">
        <v>33598.93</v>
      </c>
      <c r="H6" s="112">
        <f t="shared" si="2"/>
        <v>6.2285709822784696E-2</v>
      </c>
      <c r="I6" s="113">
        <f t="shared" si="2"/>
        <v>4.5528332889651857</v>
      </c>
      <c r="J6" s="113">
        <f t="shared" si="2"/>
        <v>3.8420302257925254</v>
      </c>
    </row>
    <row r="7" spans="1:20" s="101" customFormat="1" ht="25.5" customHeight="1" x14ac:dyDescent="0.25">
      <c r="A7" s="108" t="s">
        <v>31</v>
      </c>
      <c r="B7" s="112">
        <v>4864.26</v>
      </c>
      <c r="C7" s="115">
        <v>27258.59</v>
      </c>
      <c r="D7" s="113">
        <v>32122.85</v>
      </c>
      <c r="E7" s="112">
        <v>5628.58</v>
      </c>
      <c r="F7" s="115">
        <v>25419.89</v>
      </c>
      <c r="G7" s="113">
        <v>31048.47</v>
      </c>
      <c r="H7" s="112">
        <f t="shared" si="2"/>
        <v>15.712975868888579</v>
      </c>
      <c r="I7" s="113">
        <f t="shared" si="2"/>
        <v>-6.7453965887450558</v>
      </c>
      <c r="J7" s="113">
        <f t="shared" si="2"/>
        <v>-3.3445973816146335</v>
      </c>
    </row>
    <row r="8" spans="1:20" s="101" customFormat="1" ht="25.5" customHeight="1" x14ac:dyDescent="0.2">
      <c r="A8" s="108" t="s">
        <v>32</v>
      </c>
      <c r="B8" s="112">
        <v>5373.8499999999995</v>
      </c>
      <c r="C8" s="115">
        <v>26674.23</v>
      </c>
      <c r="D8" s="113">
        <v>32048.079999999998</v>
      </c>
      <c r="E8" s="112">
        <v>5957.52</v>
      </c>
      <c r="F8" s="115">
        <v>27336.370000000003</v>
      </c>
      <c r="G8" s="113">
        <v>33293.89</v>
      </c>
      <c r="H8" s="112">
        <f t="shared" si="2"/>
        <v>10.861300557328569</v>
      </c>
      <c r="I8" s="113">
        <f t="shared" si="2"/>
        <v>2.4823209517200739</v>
      </c>
      <c r="J8" s="113">
        <f t="shared" si="2"/>
        <v>3.8873155583735386</v>
      </c>
      <c r="L8" s="158"/>
      <c r="M8" s="158"/>
      <c r="N8" s="158"/>
      <c r="O8" s="116"/>
      <c r="P8" s="116"/>
      <c r="Q8" s="116"/>
      <c r="R8" s="116"/>
      <c r="S8" s="116"/>
      <c r="T8" s="116"/>
    </row>
    <row r="9" spans="1:20" s="101" customFormat="1" ht="25.5" customHeight="1" x14ac:dyDescent="0.2">
      <c r="A9" s="108" t="s">
        <v>33</v>
      </c>
      <c r="B9" s="112">
        <v>4928.9799999999996</v>
      </c>
      <c r="C9" s="115">
        <v>27154.809999999998</v>
      </c>
      <c r="D9" s="113">
        <v>32083.789999999997</v>
      </c>
      <c r="E9" s="112">
        <v>5763.8</v>
      </c>
      <c r="F9" s="115">
        <v>27688.16</v>
      </c>
      <c r="G9" s="113">
        <v>33451.96</v>
      </c>
      <c r="H9" s="112">
        <f t="shared" si="2"/>
        <v>16.936972761098666</v>
      </c>
      <c r="I9" s="113">
        <f t="shared" si="2"/>
        <v>1.9641087527403123</v>
      </c>
      <c r="J9" s="113">
        <f t="shared" si="2"/>
        <v>4.2643652760474993</v>
      </c>
      <c r="L9" s="116"/>
      <c r="M9" s="116"/>
      <c r="N9" s="116"/>
      <c r="O9" s="116"/>
      <c r="P9" s="116"/>
      <c r="Q9" s="116"/>
      <c r="R9" s="116"/>
      <c r="S9" s="116"/>
      <c r="T9" s="116"/>
    </row>
    <row r="10" spans="1:20" s="101" customFormat="1" ht="25.5" customHeight="1" x14ac:dyDescent="0.2">
      <c r="A10" s="108" t="s">
        <v>34</v>
      </c>
      <c r="B10" s="112">
        <v>4721.67</v>
      </c>
      <c r="C10" s="115">
        <v>25773.759999999998</v>
      </c>
      <c r="D10" s="113">
        <v>30495.43</v>
      </c>
      <c r="E10" s="112">
        <v>6046.76</v>
      </c>
      <c r="F10" s="115">
        <v>28428.87</v>
      </c>
      <c r="G10" s="113">
        <v>34475.629999999997</v>
      </c>
      <c r="H10" s="112">
        <f t="shared" si="2"/>
        <v>28.064011250256794</v>
      </c>
      <c r="I10" s="113">
        <f t="shared" si="2"/>
        <v>10.301601318550336</v>
      </c>
      <c r="J10" s="113">
        <f t="shared" si="2"/>
        <v>13.051791694689975</v>
      </c>
      <c r="L10" s="116"/>
      <c r="M10" s="116"/>
      <c r="N10" s="116"/>
      <c r="O10" s="116"/>
      <c r="P10" s="116"/>
      <c r="Q10" s="116"/>
      <c r="R10" s="116"/>
      <c r="S10" s="116"/>
      <c r="T10" s="116"/>
    </row>
    <row r="11" spans="1:20" s="101" customFormat="1" ht="25.5" customHeight="1" x14ac:dyDescent="0.2">
      <c r="A11" s="108" t="s">
        <v>35</v>
      </c>
      <c r="B11" s="112">
        <v>4888.87</v>
      </c>
      <c r="C11" s="115">
        <v>25312.54</v>
      </c>
      <c r="D11" s="113">
        <v>30201.41</v>
      </c>
      <c r="E11" s="112">
        <v>5566.32</v>
      </c>
      <c r="F11" s="115">
        <v>29072.04</v>
      </c>
      <c r="G11" s="113">
        <v>34638.36</v>
      </c>
      <c r="H11" s="112">
        <f t="shared" si="2"/>
        <v>13.856985356534324</v>
      </c>
      <c r="I11" s="113">
        <f t="shared" si="2"/>
        <v>14.852322208676005</v>
      </c>
      <c r="J11" s="113">
        <f t="shared" si="2"/>
        <v>14.691201503505958</v>
      </c>
      <c r="K11" s="100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0" s="101" customFormat="1" ht="25.5" customHeight="1" x14ac:dyDescent="0.2">
      <c r="A12" s="108" t="s">
        <v>36</v>
      </c>
      <c r="B12" s="112">
        <v>5674.7300000000005</v>
      </c>
      <c r="C12" s="115">
        <v>24752.82</v>
      </c>
      <c r="D12" s="113">
        <v>30427.55</v>
      </c>
      <c r="E12" s="112">
        <v>5401.91</v>
      </c>
      <c r="F12" s="115">
        <v>25679.279999999999</v>
      </c>
      <c r="G12" s="113">
        <v>31081.19</v>
      </c>
      <c r="H12" s="112">
        <f t="shared" si="2"/>
        <v>-4.8076296140961876</v>
      </c>
      <c r="I12" s="113">
        <f t="shared" si="2"/>
        <v>3.7428462696371456</v>
      </c>
      <c r="J12" s="113">
        <f t="shared" si="2"/>
        <v>2.1481847864846193</v>
      </c>
      <c r="L12" s="117"/>
      <c r="M12" s="117"/>
      <c r="N12" s="117"/>
      <c r="O12" s="117"/>
      <c r="P12" s="117"/>
      <c r="Q12" s="117"/>
      <c r="R12" s="118"/>
      <c r="S12" s="118"/>
      <c r="T12" s="118"/>
    </row>
    <row r="13" spans="1:20" s="101" customFormat="1" ht="25.5" customHeight="1" x14ac:dyDescent="0.2">
      <c r="A13" s="108" t="s">
        <v>37</v>
      </c>
      <c r="B13" s="112">
        <v>5823.2199999999993</v>
      </c>
      <c r="C13" s="115">
        <v>27724.13</v>
      </c>
      <c r="D13" s="113">
        <v>33547.35</v>
      </c>
      <c r="E13" s="112">
        <v>6192.01</v>
      </c>
      <c r="F13" s="115">
        <v>29539.86</v>
      </c>
      <c r="G13" s="113">
        <v>35731.870000000003</v>
      </c>
      <c r="H13" s="112">
        <f>SUM(E13/B13-1)*100</f>
        <v>6.3330940613612663</v>
      </c>
      <c r="I13" s="113">
        <f>SUM(F13/C13-1)*100</f>
        <v>6.5492767491712067</v>
      </c>
      <c r="J13" s="113">
        <f t="shared" si="2"/>
        <v>6.511751300773394</v>
      </c>
      <c r="L13" s="116"/>
      <c r="M13" s="116"/>
      <c r="N13" s="116"/>
      <c r="O13" s="116"/>
      <c r="P13" s="116"/>
      <c r="Q13" s="116"/>
      <c r="R13" s="116"/>
      <c r="S13" s="116"/>
      <c r="T13" s="116"/>
    </row>
    <row r="14" spans="1:20" s="101" customFormat="1" ht="25.5" customHeight="1" x14ac:dyDescent="0.2">
      <c r="A14" s="108" t="s">
        <v>38</v>
      </c>
      <c r="B14" s="112">
        <v>6195.49</v>
      </c>
      <c r="C14" s="115">
        <v>27979.62</v>
      </c>
      <c r="D14" s="113">
        <v>34175.11</v>
      </c>
      <c r="E14" s="112">
        <v>5857.3899999999994</v>
      </c>
      <c r="F14" s="115">
        <v>31965.31</v>
      </c>
      <c r="G14" s="113">
        <v>37822.699999999997</v>
      </c>
      <c r="H14" s="112">
        <f t="shared" ref="H14:I15" si="3">SUM(E14/B14-1)*100</f>
        <v>-5.4571954760640473</v>
      </c>
      <c r="I14" s="113">
        <f t="shared" si="3"/>
        <v>14.244975449988239</v>
      </c>
      <c r="J14" s="113">
        <f t="shared" si="2"/>
        <v>10.673235579929363</v>
      </c>
      <c r="L14" s="116"/>
      <c r="M14" s="116"/>
      <c r="N14" s="116"/>
      <c r="O14" s="116"/>
      <c r="P14" s="116"/>
      <c r="Q14" s="116"/>
      <c r="R14" s="116"/>
      <c r="S14" s="116"/>
      <c r="T14" s="116"/>
    </row>
    <row r="15" spans="1:20" s="101" customFormat="1" ht="24.75" customHeight="1" thickBot="1" x14ac:dyDescent="0.25">
      <c r="A15" s="108" t="s">
        <v>39</v>
      </c>
      <c r="B15" s="112">
        <v>5955.88</v>
      </c>
      <c r="C15" s="115">
        <v>26118.66</v>
      </c>
      <c r="D15" s="113">
        <v>32074.54</v>
      </c>
      <c r="E15" s="112">
        <v>6212.24</v>
      </c>
      <c r="F15" s="115">
        <v>29240.65</v>
      </c>
      <c r="G15" s="113">
        <v>35452.89</v>
      </c>
      <c r="H15" s="112">
        <f t="shared" si="3"/>
        <v>4.3043177498539142</v>
      </c>
      <c r="I15" s="113">
        <f t="shared" si="3"/>
        <v>11.953101728802329</v>
      </c>
      <c r="J15" s="113">
        <f t="shared" si="2"/>
        <v>10.532808888295818</v>
      </c>
      <c r="L15" s="117"/>
      <c r="M15" s="117"/>
      <c r="N15" s="117"/>
      <c r="O15" s="117"/>
      <c r="P15" s="117"/>
      <c r="Q15" s="117"/>
      <c r="R15" s="119"/>
      <c r="S15" s="119"/>
      <c r="T15" s="119"/>
    </row>
    <row r="16" spans="1:20" s="101" customFormat="1" ht="25.5" hidden="1" customHeight="1" thickBot="1" x14ac:dyDescent="0.25">
      <c r="A16" s="120" t="s">
        <v>45</v>
      </c>
      <c r="B16" s="121">
        <f>SUM(B4:B15)</f>
        <v>63678.54</v>
      </c>
      <c r="C16" s="121">
        <f t="shared" ref="C16:G16" si="4">SUM(C4:C15)</f>
        <v>312911.31</v>
      </c>
      <c r="D16" s="121">
        <f t="shared" si="4"/>
        <v>376589.84999999992</v>
      </c>
      <c r="E16" s="121">
        <f t="shared" si="4"/>
        <v>67341.850000000006</v>
      </c>
      <c r="F16" s="121">
        <f t="shared" si="4"/>
        <v>331214.62000000005</v>
      </c>
      <c r="G16" s="121">
        <f t="shared" si="4"/>
        <v>398556.47000000003</v>
      </c>
      <c r="H16" s="121">
        <f>SUM(E16/B16-1)*100</f>
        <v>5.7528171971279463</v>
      </c>
      <c r="I16" s="121">
        <f>SUM(F16/C16-1)*100</f>
        <v>5.8493603187433685</v>
      </c>
      <c r="J16" s="122">
        <f>SUM(G16/D16-1)*100</f>
        <v>5.8330355956221602</v>
      </c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10" s="101" customFormat="1" ht="25.5" customHeight="1" thickBot="1" x14ac:dyDescent="0.3">
      <c r="A17" s="120" t="s">
        <v>5</v>
      </c>
      <c r="B17" s="121">
        <f>SUM(B4:B15)</f>
        <v>63678.54</v>
      </c>
      <c r="C17" s="121">
        <f t="shared" ref="C17:D17" si="5">SUM(C4:C15)</f>
        <v>312911.31</v>
      </c>
      <c r="D17" s="121">
        <f t="shared" si="5"/>
        <v>376589.84999999992</v>
      </c>
      <c r="E17" s="121">
        <v>67341.850000000006</v>
      </c>
      <c r="F17" s="121">
        <v>331214.62000000005</v>
      </c>
      <c r="G17" s="121">
        <v>398556.47000000003</v>
      </c>
      <c r="H17" s="121">
        <v>5.7528171971279463</v>
      </c>
      <c r="I17" s="121">
        <v>5.8493603187433685</v>
      </c>
      <c r="J17" s="122">
        <v>5.8330355956221602</v>
      </c>
    </row>
    <row r="18" spans="1:10" s="123" customFormat="1" ht="25.5" hidden="1" customHeight="1" thickBot="1" x14ac:dyDescent="0.3">
      <c r="A18" s="120" t="s">
        <v>5</v>
      </c>
      <c r="B18" s="121">
        <f>SUM(B4:B15)</f>
        <v>63678.54</v>
      </c>
      <c r="C18" s="121">
        <f>SUM(C4:C15)</f>
        <v>312911.31</v>
      </c>
      <c r="D18" s="121">
        <f>SUM(D4:D15)</f>
        <v>376589.84999999992</v>
      </c>
      <c r="E18" s="121"/>
      <c r="F18" s="121"/>
      <c r="G18" s="121"/>
      <c r="H18" s="121"/>
      <c r="I18" s="121"/>
      <c r="J18" s="122"/>
    </row>
    <row r="19" spans="1:10" x14ac:dyDescent="0.2">
      <c r="B19" s="125"/>
      <c r="C19" s="125"/>
    </row>
    <row r="21" spans="1:10" x14ac:dyDescent="0.2">
      <c r="J21" s="126"/>
    </row>
  </sheetData>
  <mergeCells count="6">
    <mergeCell ref="L8:N8"/>
    <mergeCell ref="A1:J1"/>
    <mergeCell ref="L1:M1"/>
    <mergeCell ref="B2:D2"/>
    <mergeCell ref="E2:G2"/>
    <mergeCell ref="H2:J2"/>
  </mergeCells>
  <printOptions horizontalCentered="1"/>
  <pageMargins left="0.78740157480314965" right="0.78740157480314965" top="1.97" bottom="0.98425196850393704" header="0" footer="0"/>
  <pageSetup paperSize="119" scale="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I36"/>
  <sheetViews>
    <sheetView zoomScaleNormal="100" workbookViewId="0">
      <selection activeCell="H21" sqref="H21"/>
    </sheetView>
  </sheetViews>
  <sheetFormatPr baseColWidth="10" defaultColWidth="11.42578125" defaultRowHeight="12.75" x14ac:dyDescent="0.2"/>
  <cols>
    <col min="1" max="1" width="12.85546875" style="124" customWidth="1"/>
    <col min="2" max="3" width="12.42578125" style="124" customWidth="1"/>
    <col min="4" max="4" width="15.42578125" style="124" customWidth="1"/>
    <col min="5" max="5" width="11.42578125" style="124"/>
    <col min="6" max="9" width="16.28515625" style="124" customWidth="1"/>
    <col min="10" max="16384" width="11.42578125" style="124"/>
  </cols>
  <sheetData>
    <row r="1" spans="1:9" ht="25.5" customHeight="1" thickBot="1" x14ac:dyDescent="0.25">
      <c r="A1" s="165" t="s">
        <v>68</v>
      </c>
      <c r="B1" s="166"/>
      <c r="C1" s="166"/>
      <c r="D1" s="167"/>
    </row>
    <row r="2" spans="1:9" ht="25.5" customHeight="1" x14ac:dyDescent="0.2">
      <c r="A2" s="127"/>
      <c r="B2" s="168">
        <v>2014</v>
      </c>
      <c r="C2" s="166"/>
      <c r="D2" s="167"/>
    </row>
    <row r="3" spans="1:9" ht="25.5" customHeight="1" thickBot="1" x14ac:dyDescent="0.25">
      <c r="A3" s="128"/>
      <c r="B3" s="129" t="s">
        <v>69</v>
      </c>
      <c r="C3" s="130" t="s">
        <v>70</v>
      </c>
      <c r="D3" s="131" t="s">
        <v>24</v>
      </c>
    </row>
    <row r="4" spans="1:9" s="126" customFormat="1" ht="25.5" customHeight="1" x14ac:dyDescent="0.2">
      <c r="A4" s="132" t="s">
        <v>20</v>
      </c>
      <c r="B4" s="133">
        <v>26578.800000000003</v>
      </c>
      <c r="C4" s="134">
        <v>2577.2600000000002</v>
      </c>
      <c r="D4" s="135">
        <f t="shared" ref="D4" si="0">SUM(B4:C4)</f>
        <v>29156.060000000005</v>
      </c>
      <c r="F4" s="136"/>
    </row>
    <row r="5" spans="1:9" ht="25.5" customHeight="1" x14ac:dyDescent="0.2">
      <c r="A5" s="132" t="s">
        <v>21</v>
      </c>
      <c r="B5" s="137">
        <v>26238.100000000002</v>
      </c>
      <c r="C5" s="138">
        <v>2566.42</v>
      </c>
      <c r="D5" s="139">
        <f t="shared" ref="D5" si="1">SUM(B5:C5)</f>
        <v>28804.520000000004</v>
      </c>
    </row>
    <row r="6" spans="1:9" ht="25.5" customHeight="1" x14ac:dyDescent="0.2">
      <c r="A6" s="132" t="s">
        <v>22</v>
      </c>
      <c r="B6" s="137">
        <v>29770.370000000003</v>
      </c>
      <c r="C6" s="138">
        <v>3828.56</v>
      </c>
      <c r="D6" s="139">
        <f t="shared" ref="D6:D15" si="2">SUM(B6:C6)</f>
        <v>33598.93</v>
      </c>
    </row>
    <row r="7" spans="1:9" ht="25.5" customHeight="1" x14ac:dyDescent="0.2">
      <c r="A7" s="132" t="s">
        <v>23</v>
      </c>
      <c r="B7" s="137">
        <v>27249.79</v>
      </c>
      <c r="C7" s="138">
        <v>3798.6800000000003</v>
      </c>
      <c r="D7" s="139">
        <f t="shared" si="2"/>
        <v>31048.47</v>
      </c>
    </row>
    <row r="8" spans="1:9" ht="25.5" customHeight="1" x14ac:dyDescent="0.2">
      <c r="A8" s="132" t="s">
        <v>57</v>
      </c>
      <c r="B8" s="137">
        <v>29074.29</v>
      </c>
      <c r="C8" s="138">
        <v>4219.6000000000004</v>
      </c>
      <c r="D8" s="139">
        <f t="shared" si="2"/>
        <v>33293.89</v>
      </c>
      <c r="F8" s="126"/>
    </row>
    <row r="9" spans="1:9" ht="25.5" customHeight="1" x14ac:dyDescent="0.2">
      <c r="A9" s="132" t="s">
        <v>58</v>
      </c>
      <c r="B9" s="137">
        <v>28819.949999999997</v>
      </c>
      <c r="C9" s="138">
        <v>4632.01</v>
      </c>
      <c r="D9" s="139">
        <f t="shared" si="2"/>
        <v>33451.96</v>
      </c>
    </row>
    <row r="10" spans="1:9" ht="25.5" customHeight="1" x14ac:dyDescent="0.2">
      <c r="A10" s="132" t="s">
        <v>59</v>
      </c>
      <c r="B10" s="137">
        <v>30371.67</v>
      </c>
      <c r="C10" s="138">
        <v>4103.96</v>
      </c>
      <c r="D10" s="139">
        <f t="shared" si="2"/>
        <v>34475.629999999997</v>
      </c>
    </row>
    <row r="11" spans="1:9" ht="25.5" customHeight="1" x14ac:dyDescent="0.2">
      <c r="A11" s="132" t="s">
        <v>60</v>
      </c>
      <c r="B11" s="137">
        <v>30546.55</v>
      </c>
      <c r="C11" s="138">
        <v>4091.81</v>
      </c>
      <c r="D11" s="139">
        <f t="shared" si="2"/>
        <v>34638.36</v>
      </c>
    </row>
    <row r="12" spans="1:9" ht="25.5" customHeight="1" x14ac:dyDescent="0.2">
      <c r="A12" s="132" t="s">
        <v>61</v>
      </c>
      <c r="B12" s="137">
        <v>27513.72</v>
      </c>
      <c r="C12" s="138">
        <v>3567.4700000000003</v>
      </c>
      <c r="D12" s="139">
        <f t="shared" si="2"/>
        <v>31081.190000000002</v>
      </c>
      <c r="I12" s="140"/>
    </row>
    <row r="13" spans="1:9" ht="25.5" customHeight="1" x14ac:dyDescent="0.2">
      <c r="A13" s="132" t="s">
        <v>62</v>
      </c>
      <c r="B13" s="137">
        <v>31785.71</v>
      </c>
      <c r="C13" s="138">
        <v>3946.16</v>
      </c>
      <c r="D13" s="139">
        <f t="shared" si="2"/>
        <v>35731.869999999995</v>
      </c>
      <c r="I13" s="140"/>
    </row>
    <row r="14" spans="1:9" ht="25.5" customHeight="1" x14ac:dyDescent="0.2">
      <c r="A14" s="132" t="s">
        <v>63</v>
      </c>
      <c r="B14" s="137">
        <v>32424.81</v>
      </c>
      <c r="C14" s="138">
        <v>5397.8899999999994</v>
      </c>
      <c r="D14" s="139">
        <f t="shared" si="2"/>
        <v>37822.699999999997</v>
      </c>
      <c r="I14" s="140"/>
    </row>
    <row r="15" spans="1:9" ht="25.5" customHeight="1" thickBot="1" x14ac:dyDescent="0.25">
      <c r="A15" s="132" t="s">
        <v>64</v>
      </c>
      <c r="B15" s="137">
        <v>30369.07</v>
      </c>
      <c r="C15" s="138">
        <v>5083.82</v>
      </c>
      <c r="D15" s="139">
        <f t="shared" si="2"/>
        <v>35452.89</v>
      </c>
    </row>
    <row r="16" spans="1:9" ht="25.5" customHeight="1" thickBot="1" x14ac:dyDescent="0.25">
      <c r="A16" s="141" t="s">
        <v>5</v>
      </c>
      <c r="B16" s="142">
        <f>SUM(B4:B15)</f>
        <v>350742.83</v>
      </c>
      <c r="C16" s="142">
        <f>SUM(C4:C15)</f>
        <v>47813.639999999992</v>
      </c>
      <c r="D16" s="143">
        <f>SUM(D4:D15)</f>
        <v>398556.47000000003</v>
      </c>
    </row>
    <row r="20" ht="24" customHeight="1" x14ac:dyDescent="0.2"/>
    <row r="21" ht="24" customHeight="1" x14ac:dyDescent="0.2"/>
    <row r="22" ht="24" customHeight="1" x14ac:dyDescent="0.2"/>
    <row r="23" ht="24" customHeight="1" x14ac:dyDescent="0.2"/>
    <row r="24" ht="24" customHeight="1" x14ac:dyDescent="0.2"/>
    <row r="25" ht="24" customHeight="1" x14ac:dyDescent="0.2"/>
    <row r="26" ht="24" customHeight="1" x14ac:dyDescent="0.2"/>
    <row r="27" ht="24" customHeight="1" x14ac:dyDescent="0.2"/>
    <row r="28" ht="24" customHeight="1" x14ac:dyDescent="0.2"/>
    <row r="29" ht="24" customHeight="1" x14ac:dyDescent="0.2"/>
    <row r="30" ht="24" customHeight="1" x14ac:dyDescent="0.2"/>
    <row r="31" ht="24" customHeight="1" x14ac:dyDescent="0.2"/>
    <row r="32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2">
    <mergeCell ref="A1:D1"/>
    <mergeCell ref="B2:D2"/>
  </mergeCells>
  <printOptions horizontalCentered="1"/>
  <pageMargins left="0.78740157480314965" right="0.78740157480314965" top="1.97" bottom="0.98425196850393704" header="0" footer="0"/>
  <pageSetup paperSize="11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Pasajeros 2014</vt:lpstr>
      <vt:lpstr>Pasajeros Comerciales</vt:lpstr>
      <vt:lpstr>Pasajeros x Terminal </vt:lpstr>
      <vt:lpstr>Operaciones</vt:lpstr>
      <vt:lpstr>Operaciones Comerciales</vt:lpstr>
      <vt:lpstr>Operaciones x Origen y Tipo</vt:lpstr>
      <vt:lpstr>CARGA</vt:lpstr>
      <vt:lpstr>Carga x terminal</vt:lpstr>
      <vt:lpstr>'Operaciones Comerciales'!Área_de_impresión</vt:lpstr>
    </vt:vector>
  </TitlesOfParts>
  <Company>AICM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sniembro</dc:creator>
  <cp:lastModifiedBy>Fernando Moran Gonzalez</cp:lastModifiedBy>
  <dcterms:created xsi:type="dcterms:W3CDTF">2011-05-09T17:40:23Z</dcterms:created>
  <dcterms:modified xsi:type="dcterms:W3CDTF">2016-05-02T18:15:08Z</dcterms:modified>
</cp:coreProperties>
</file>